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9120" activeTab="7"/>
  </bookViews>
  <sheets>
    <sheet name="Sheet1" sheetId="1" r:id="rId1"/>
    <sheet name="Cover" sheetId="2" r:id="rId2"/>
    <sheet name="DirReport" sheetId="3" r:id="rId3"/>
    <sheet name="GBS" sheetId="4" r:id="rId4"/>
    <sheet name="GIS" sheetId="5" r:id="rId5"/>
    <sheet name="SES" sheetId="6" r:id="rId6"/>
    <sheet name="GCFS" sheetId="7" r:id="rId7"/>
    <sheet name="Notes" sheetId="8" r:id="rId8"/>
  </sheets>
  <definedNames/>
  <calcPr fullCalcOnLoad="1"/>
</workbook>
</file>

<file path=xl/sharedStrings.xml><?xml version="1.0" encoding="utf-8"?>
<sst xmlns="http://schemas.openxmlformats.org/spreadsheetml/2006/main" count="672" uniqueCount="672">
  <si>
    <t>MINTYE INDUSTRIES BHD.</t>
  </si>
  <si>
    <t>(Incorporated in Malaysia)</t>
  </si>
  <si>
    <t>QUARTERLY REPORT</t>
  </si>
  <si>
    <t>Quarterly report on consolidated results for the 1st financial quarter ended 30 April 2006</t>
  </si>
  <si>
    <t>The figures have not been audited</t>
  </si>
  <si>
    <t>SUMMARY OF KEY FINANCIAL INFORMATION</t>
  </si>
  <si>
    <t>INDIVIDUAL QUARTER</t>
  </si>
  <si>
    <t>CUMULATIVE QUARTER</t>
  </si>
  <si>
    <t>Preceding</t>
  </si>
  <si>
    <t>Preceding</t>
  </si>
  <si>
    <t>Current</t>
  </si>
  <si>
    <t>year</t>
  </si>
  <si>
    <t>Current</t>
  </si>
  <si>
    <t>year</t>
  </si>
  <si>
    <t>year</t>
  </si>
  <si>
    <t>corresponding</t>
  </si>
  <si>
    <t>year</t>
  </si>
  <si>
    <t>corresponding</t>
  </si>
  <si>
    <t>quarter</t>
  </si>
  <si>
    <t>quarter</t>
  </si>
  <si>
    <t>to-date</t>
  </si>
  <si>
    <t>period</t>
  </si>
  <si>
    <t>30 April 2006</t>
  </si>
  <si>
    <t>30 April 2005</t>
  </si>
  <si>
    <t>RM'000</t>
  </si>
  <si>
    <t>RM'000</t>
  </si>
  <si>
    <t>RM'000</t>
  </si>
  <si>
    <t>RM'000</t>
  </si>
  <si>
    <t>1.</t>
  </si>
  <si>
    <t>Revenue</t>
  </si>
  <si>
    <t>2.</t>
  </si>
  <si>
    <t>Profit before taxation</t>
  </si>
  <si>
    <t>3.</t>
  </si>
  <si>
    <t>Profit after tax and</t>
  </si>
  <si>
    <t xml:space="preserve">  minority interests</t>
  </si>
  <si>
    <t>4.</t>
  </si>
  <si>
    <t>Net profit for the period</t>
  </si>
  <si>
    <t>5.</t>
  </si>
  <si>
    <r>
      <rPr>
        <sz val="12"/>
        <rFont val="Times New Roman"/>
        <family val="0"/>
      </rPr>
      <t>Basic earnings per share (sen)</t>
    </r>
  </si>
  <si>
    <t>6.</t>
  </si>
  <si>
    <r>
      <rPr>
        <sz val="12"/>
        <rFont val="Times New Roman"/>
        <family val="0"/>
      </rPr>
      <t>Dividend per share (sen)</t>
    </r>
  </si>
  <si>
    <t>7.</t>
  </si>
  <si>
    <t>Net assets per share (RM)</t>
  </si>
  <si>
    <t>ADDITIONAL INFORMATION</t>
  </si>
  <si>
    <t>1.</t>
  </si>
  <si>
    <t>Profit from operations</t>
  </si>
  <si>
    <t>2.</t>
  </si>
  <si>
    <t>Gross interest income</t>
  </si>
  <si>
    <t>3.</t>
  </si>
  <si>
    <t>Gross interest expense</t>
  </si>
  <si>
    <t>MINTYE INDUSTRIES BHD.</t>
  </si>
  <si>
    <t>(INCORPORATED IN MALAYSIA)</t>
  </si>
  <si>
    <t>(26870 D)</t>
  </si>
  <si>
    <t>1ST QUARTERLY REPORT</t>
  </si>
  <si>
    <t>on Group Results ended</t>
  </si>
  <si>
    <t>30 April 2006</t>
  </si>
  <si>
    <t>(The figures have not been audited)</t>
  </si>
  <si>
    <t>Company No.</t>
  </si>
  <si>
    <t>26870 D</t>
  </si>
  <si>
    <t>1.</t>
  </si>
  <si>
    <t>MINTYE INDUSTRIES BHD.</t>
  </si>
  <si>
    <t>(Incorporated in Malaysia)</t>
  </si>
  <si>
    <t>Unaudited interim financial report for the 1st financial quarter ended 30 April 2006</t>
  </si>
  <si>
    <r>
      <rPr>
        <sz val="12"/>
        <rFont val="Times New Roman"/>
        <family val="0"/>
      </rPr>
      <t>The Directors of Mintye Industries Bhd. are pleased to announce the unaudited interim financial report for the 1st financial quarter ended 30 April 2006.</t>
    </r>
  </si>
  <si>
    <t>This interim financial report is prepared in accordance with FRS 134 "Interim Financial Reporting" and paragraph 9.22 of the Bursa Malaysia Listing Requirements, and should be read in conjunction with the audited annual financial statements for the financial year ended 31 January 2006.</t>
  </si>
  <si>
    <t>There was no qualification in the audit report in the most recent audited annual financial statements.</t>
  </si>
  <si>
    <t>Company No.</t>
  </si>
  <si>
    <t>26870 D</t>
  </si>
  <si>
    <t>2.</t>
  </si>
  <si>
    <t>MINTYE INDUSTRIES BHD.</t>
  </si>
  <si>
    <t>(Incorporated in Malaysia)</t>
  </si>
  <si>
    <t>CONDENSED GROUP BALANCE SHEET</t>
  </si>
  <si>
    <t>Unaudited</t>
  </si>
  <si>
    <t>Audited</t>
  </si>
  <si>
    <t>As at</t>
  </si>
  <si>
    <t>As at</t>
  </si>
  <si>
    <t>30 Apr 2006</t>
  </si>
  <si>
    <t>31 Jan 2006</t>
  </si>
  <si>
    <t>RM'000</t>
  </si>
  <si>
    <t>RM'000</t>
  </si>
  <si>
    <t>EMPLOYMENT OF EQUITY</t>
  </si>
  <si>
    <t>NON-CURRENT ASSETS</t>
  </si>
  <si>
    <t>Properties, plant and equipment</t>
  </si>
  <si>
    <t>Goodwill on consolidation</t>
  </si>
  <si>
    <t>Capital work-in-progress</t>
  </si>
  <si>
    <t>Investments available for sale</t>
  </si>
  <si>
    <t>Deferred tax assets</t>
  </si>
  <si>
    <t>CURRENT ASSETS</t>
  </si>
  <si>
    <t>Inventories</t>
  </si>
  <si>
    <t>Trade receivables</t>
  </si>
  <si>
    <t>Other receivables, utility deposits and prepayments</t>
  </si>
  <si>
    <t>Tax recoverable</t>
  </si>
  <si>
    <t>Short-term deposits with licensed banks and finance companies</t>
  </si>
  <si>
    <t xml:space="preserve">Cash in hand and at banks </t>
  </si>
  <si>
    <t xml:space="preserve">Less: </t>
  </si>
  <si>
    <t>CURRENT LIABILITIES</t>
  </si>
  <si>
    <t>Trade payables</t>
  </si>
  <si>
    <t>Other payables and accruals</t>
  </si>
  <si>
    <t>Interest-bearing borrowings</t>
  </si>
  <si>
    <t>Taxation</t>
  </si>
  <si>
    <t>NET CURRENT ASSETS</t>
  </si>
  <si>
    <t>Company No.</t>
  </si>
  <si>
    <t>26870 D</t>
  </si>
  <si>
    <t>3.</t>
  </si>
  <si>
    <t>Unaudited</t>
  </si>
  <si>
    <t>Audited</t>
  </si>
  <si>
    <t>As at</t>
  </si>
  <si>
    <t>As at</t>
  </si>
  <si>
    <t>31 Jan 2006</t>
  </si>
  <si>
    <t>RM'000</t>
  </si>
  <si>
    <t>RM'000</t>
  </si>
  <si>
    <t>TOTAL ASSETS less CURRENT LIABILITIES</t>
  </si>
  <si>
    <t xml:space="preserve">DEFERRED CREDIT AND LIABILITIES </t>
  </si>
  <si>
    <t>Goodwill on consolidation</t>
  </si>
  <si>
    <t>Deferred  tax liabilities</t>
  </si>
  <si>
    <t>NET ASSETS</t>
  </si>
  <si>
    <t>MINORITY INTERESTS</t>
  </si>
  <si>
    <t xml:space="preserve">       </t>
  </si>
  <si>
    <t>NET ASSETS</t>
  </si>
  <si>
    <t>CAPITAL EMPLOYED</t>
  </si>
  <si>
    <t>EQUITY</t>
  </si>
  <si>
    <t>Equity attributable to equity holders of the parent</t>
  </si>
  <si>
    <t xml:space="preserve">   Issued capital</t>
  </si>
  <si>
    <t xml:space="preserve">   Capital reserves</t>
  </si>
  <si>
    <t xml:space="preserve">   Accumulated profits</t>
  </si>
  <si>
    <t>Minority interests</t>
  </si>
  <si>
    <t>TOTAL EQUITY</t>
  </si>
  <si>
    <t>RM</t>
  </si>
  <si>
    <t>RM</t>
  </si>
  <si>
    <t>NET ASSETS</t>
  </si>
  <si>
    <t>Per RM1.00 (2006 : RM1.00) ordinary share of shareholders</t>
  </si>
  <si>
    <t xml:space="preserve">  of the Company</t>
  </si>
  <si>
    <t>The condensed Group balance sheet should be read in conjunction with the audited</t>
  </si>
  <si>
    <t>annual financial statements for the financial year ended 31 January 2006.</t>
  </si>
  <si>
    <t xml:space="preserve">Company No.   </t>
  </si>
  <si>
    <t>26870 D</t>
  </si>
  <si>
    <t>4.</t>
  </si>
  <si>
    <t>(Incorporated in Malaysia)</t>
  </si>
  <si>
    <t>CONDENSED GROUP INCOME STATEMENT</t>
  </si>
  <si>
    <t>Unaudited</t>
  </si>
  <si>
    <t>Unaudited</t>
  </si>
  <si>
    <t>Individual quarter</t>
  </si>
  <si>
    <t>Cumulative quarter</t>
  </si>
  <si>
    <t>3 months ended</t>
  </si>
  <si>
    <t>3 months ended</t>
  </si>
  <si>
    <t>30 April</t>
  </si>
  <si>
    <t>RM'000</t>
  </si>
  <si>
    <t>RM'000</t>
  </si>
  <si>
    <t>RM'000</t>
  </si>
  <si>
    <t>RM'000</t>
  </si>
  <si>
    <t>REVENUE</t>
  </si>
  <si>
    <t>Sales</t>
  </si>
  <si>
    <t xml:space="preserve">        Less:</t>
  </si>
  <si>
    <t xml:space="preserve">   Cost of sales</t>
  </si>
  <si>
    <t xml:space="preserve">   Gross profit</t>
  </si>
  <si>
    <t>Other operating income</t>
  </si>
  <si>
    <t xml:space="preserve">   Less:</t>
  </si>
  <si>
    <t>EXPENSES</t>
  </si>
  <si>
    <t>Selling and distribution</t>
  </si>
  <si>
    <t xml:space="preserve">Administration </t>
  </si>
  <si>
    <t>Finance</t>
  </si>
  <si>
    <t>- Bank commitment and other charges</t>
  </si>
  <si>
    <t xml:space="preserve">      Profit from operations before interest charges</t>
  </si>
  <si>
    <t>- Interest charges on borrowings</t>
  </si>
  <si>
    <t xml:space="preserve">      PROFIT FROM OPERATIONS</t>
  </si>
  <si>
    <t>Profit on disposal of plant and equipment</t>
  </si>
  <si>
    <t>Machinery and equipment written off</t>
  </si>
  <si>
    <t>PROFIT BEFORE TAXATION</t>
  </si>
  <si>
    <t xml:space="preserve">   Less:</t>
  </si>
  <si>
    <t>Taxation</t>
  </si>
  <si>
    <t>PROFIT AFTER TAXATION</t>
  </si>
  <si>
    <t>Attributable to:</t>
  </si>
  <si>
    <t>Equity holders of the parent</t>
  </si>
  <si>
    <t>Minority interests</t>
  </si>
  <si>
    <r>
      <rPr>
        <sz val="12"/>
        <rFont val="Times New Roman"/>
        <family val="0"/>
      </rPr>
      <t>Sen</t>
    </r>
  </si>
  <si>
    <r>
      <rPr>
        <sz val="12"/>
        <rFont val="Times New Roman"/>
        <family val="0"/>
      </rPr>
      <t>Sen</t>
    </r>
  </si>
  <si>
    <r>
      <rPr>
        <sz val="12"/>
        <rFont val="Times New Roman"/>
        <family val="0"/>
      </rPr>
      <t>Sen</t>
    </r>
  </si>
  <si>
    <r>
      <rPr>
        <sz val="12"/>
        <rFont val="Times New Roman"/>
        <family val="0"/>
      </rPr>
      <t>Sen</t>
    </r>
  </si>
  <si>
    <t>PER RM1.00 (2006: RM1.00) ORDINARY SHARE</t>
  </si>
  <si>
    <t>Earnings (basic)</t>
  </si>
  <si>
    <t>- Profit</t>
  </si>
  <si>
    <t>The condensed Group income statement should be read in conjunction with the audited</t>
  </si>
  <si>
    <t>annual financial statements for the financial year ended 31 January 2006.</t>
  </si>
  <si>
    <t>Company No.</t>
  </si>
  <si>
    <t>26870 D</t>
  </si>
  <si>
    <t>5.</t>
  </si>
  <si>
    <t>(Incorporated in Malaysia)</t>
  </si>
  <si>
    <t>CONDENSED GROUP SHAREHOLDERS' EQUITY STATEMENT</t>
  </si>
  <si>
    <t>Attributable to equity holders of the parent</t>
  </si>
  <si>
    <t>Non-</t>
  </si>
  <si>
    <t>Distributable</t>
  </si>
  <si>
    <t>distributable</t>
  </si>
  <si>
    <t>Issued</t>
  </si>
  <si>
    <t>Revaluation</t>
  </si>
  <si>
    <t>Accumulated</t>
  </si>
  <si>
    <t>Minority</t>
  </si>
  <si>
    <t>Total</t>
  </si>
  <si>
    <t>capital</t>
  </si>
  <si>
    <t>reserves</t>
  </si>
  <si>
    <t>profits</t>
  </si>
  <si>
    <t>Total</t>
  </si>
  <si>
    <t>interests</t>
  </si>
  <si>
    <t>equity</t>
  </si>
  <si>
    <t>RM'000</t>
  </si>
  <si>
    <t>RM'000</t>
  </si>
  <si>
    <t>RM'000</t>
  </si>
  <si>
    <t>RM'000</t>
  </si>
  <si>
    <t>RM'000</t>
  </si>
  <si>
    <t>RM'000</t>
  </si>
  <si>
    <t>Unaudited</t>
  </si>
  <si>
    <t>For the financial period</t>
  </si>
  <si>
    <t>ended 30 April 2006</t>
  </si>
  <si>
    <t>As at 1 February 2006</t>
  </si>
  <si>
    <t>Profit for the financial year</t>
  </si>
  <si>
    <t>As at 30 April 2006</t>
  </si>
  <si>
    <t>Audited</t>
  </si>
  <si>
    <t>ended 30 April 2005</t>
  </si>
  <si>
    <t>As at 1 February 2005</t>
  </si>
  <si>
    <t>Profit for the financial year</t>
  </si>
  <si>
    <t>As at 30 April 2005</t>
  </si>
  <si>
    <t>The condensed Group shareholders' equity statement should be read in conjunction with the</t>
  </si>
  <si>
    <t>audited annual financial statements for the financial year ended 31 January 2006.</t>
  </si>
  <si>
    <t>Company No.</t>
  </si>
  <si>
    <t>26870 D</t>
  </si>
  <si>
    <t>6.</t>
  </si>
  <si>
    <t>(Incorporated in Malaysia)</t>
  </si>
  <si>
    <t>CONDENSED GROUP CASH FLOW STATEMENT</t>
  </si>
  <si>
    <t>Cumulative quarter</t>
  </si>
  <si>
    <t>3 months ended</t>
  </si>
  <si>
    <t>30 April</t>
  </si>
  <si>
    <t>Unaudited</t>
  </si>
  <si>
    <t>Audited</t>
  </si>
  <si>
    <t>RM'000</t>
  </si>
  <si>
    <t>RM'000</t>
  </si>
  <si>
    <t>OPERATING ACTIVITIES</t>
  </si>
  <si>
    <t>Operations</t>
  </si>
  <si>
    <t xml:space="preserve">Revenue receipts net of expense payments from </t>
  </si>
  <si>
    <t xml:space="preserve">    revenue-producing business transactions</t>
  </si>
  <si>
    <t>Dividends (net) from investments in shares</t>
  </si>
  <si>
    <t xml:space="preserve">    quoted in Malaysia received</t>
  </si>
  <si>
    <t>Interest from short-term deposits received</t>
  </si>
  <si>
    <t xml:space="preserve">    Cash generated from operations before interest charges</t>
  </si>
  <si>
    <t>Interest charges on borrowings paid</t>
  </si>
  <si>
    <t xml:space="preserve">    Cash from operating activities before taxation</t>
  </si>
  <si>
    <t>Income tax paid</t>
  </si>
  <si>
    <t>Income tax refunded</t>
  </si>
  <si>
    <t>Net cash from operating activities</t>
  </si>
  <si>
    <t>INVESTING ACTIVITIES</t>
  </si>
  <si>
    <t>Addition in investments in quoted shares</t>
  </si>
  <si>
    <t>Purchase of plant, equipment and fittings</t>
  </si>
  <si>
    <t>Addition in capital work-in-progress</t>
  </si>
  <si>
    <t>Refund from rescinded transaction of capital work-in-progress</t>
  </si>
  <si>
    <t>Proceeds from disposal of vehicles, plant and equipment</t>
  </si>
  <si>
    <t>Net cash (used) in investing activities</t>
  </si>
  <si>
    <t>CASH AND CASH EQUIVALENTS</t>
  </si>
  <si>
    <t>Increase/ (decrease) in the financial year</t>
  </si>
  <si>
    <r>
      <rPr>
        <sz val="12"/>
        <rFont val="Times New Roman"/>
        <family val="0"/>
      </rPr>
      <t>Unrealised profit on translation of foreign currency</t>
    </r>
  </si>
  <si>
    <t>Net increase/ (decrease) in the financial year</t>
  </si>
  <si>
    <t>As at beginning of financial year</t>
  </si>
  <si>
    <t>As at end of financial year</t>
  </si>
  <si>
    <t>The condensed Group cash flow statement should be read in conjunction with the audited</t>
  </si>
  <si>
    <t>annual financial statements for the financial year ended 31 January 2006.</t>
  </si>
  <si>
    <t>Company No.</t>
  </si>
  <si>
    <t>26870 D</t>
  </si>
  <si>
    <t>7.</t>
  </si>
  <si>
    <t>(Incorporated in Malaysia)</t>
  </si>
  <si>
    <t>NOTES TO THE INTERIM FINANCIAL REPORT</t>
  </si>
  <si>
    <t>for the 1st financial quarter ended 30 April 2006</t>
  </si>
  <si>
    <t>Basis of preparation</t>
  </si>
  <si>
    <t>The interim financial report is unaudited and has been prepared in accordance with FRS 134 “Interim Financial Reporting” and paragraph 9.22 of the Bursa Malaysia Listing Requirements. It should be read in conjunction with the audited annual financial statements for the financial year ended 31 January 2006.</t>
  </si>
  <si>
    <t>Financial Reporting Standards (“FRS”)</t>
  </si>
  <si>
    <t>Eighteen (18) new/revised FRS issued by the Malaysian Accounting Standards Board are effective for financial period commencing 1 January 2006 and two (2) are effective only for financial period commencing 1 October 2006.</t>
  </si>
  <si>
    <t>FRS 134 - Paragraph 16</t>
  </si>
  <si>
    <t>M1.</t>
  </si>
  <si>
    <t>Accounting policies and methods</t>
  </si>
  <si>
    <t>The accounting policies and methods of computation adopted by the Group in this interim financial report are consistent with those adopted in the audited annual financial statements for the financial year ended 31 January 2006 except for those arising from implementation of the aforesaid 18 new/ revised FRS.</t>
  </si>
  <si>
    <t>The implementation of the 18 FRS on the Group financial statements does not have a significant impact on the financial results and financial position of the Group except as follows:</t>
  </si>
  <si>
    <t>Standard adopted</t>
  </si>
  <si>
    <t>Up to 31 January 2006</t>
  </si>
  <si>
    <r>
      <rPr>
        <sz val="12"/>
        <rFont val="Times New Roman"/>
        <family val="1"/>
      </rPr>
      <t xml:space="preserve">    </t>
    </r>
    <r>
      <rPr>
        <u val="single"/>
        <sz val="12"/>
        <rFont val="Times New Roman"/>
        <family val="1"/>
      </rPr>
      <t>Effective from 1 February 2006</t>
    </r>
  </si>
  <si>
    <t>FRS 3- Business</t>
  </si>
  <si>
    <t>Positive and negative goodwill</t>
  </si>
  <si>
    <t xml:space="preserve">   Amortisation of goodwill is ceased.</t>
  </si>
  <si>
    <t>Combination</t>
  </si>
  <si>
    <t>were amortised through income</t>
  </si>
  <si>
    <t xml:space="preserve">   Accumulated amortisation as at 31 </t>
  </si>
  <si>
    <t>statement on a straight-line</t>
  </si>
  <si>
    <t xml:space="preserve">   January 2006 is eliminated with a </t>
  </si>
  <si>
    <t>basis over their estimated</t>
  </si>
  <si>
    <t xml:space="preserve">   corresponding decrease in the cost of </t>
  </si>
  <si>
    <t>useful lives.</t>
  </si>
  <si>
    <t xml:space="preserve">   goodwill. Insignificant unamortised </t>
  </si>
  <si>
    <t xml:space="preserve">   negative  goodwill  as at 1  February</t>
  </si>
  <si>
    <r>
      <rPr>
        <sz val="12"/>
        <rFont val="Times New Roman"/>
        <family val="1"/>
      </rPr>
      <t xml:space="preserve">   2006 is derecognised with a corresponding </t>
    </r>
  </si>
  <si>
    <t xml:space="preserve">   adjustment to income statement.</t>
  </si>
  <si>
    <t>Goodwill were subject to</t>
  </si>
  <si>
    <t xml:space="preserve">   Positive goodwill is tested annually for</t>
  </si>
  <si>
    <t xml:space="preserve">review for impairment at each </t>
  </si>
  <si>
    <t xml:space="preserve">   impairment.</t>
  </si>
  <si>
    <t>balance sheet date</t>
  </si>
  <si>
    <t>Company No.</t>
  </si>
  <si>
    <t>26870 D</t>
  </si>
  <si>
    <t>8.</t>
  </si>
  <si>
    <t>M2.</t>
  </si>
  <si>
    <t>Disclosure of audit report qualification and status of matters raised</t>
  </si>
  <si>
    <t>There was no qualification in the audit report in the most recent audited annual financial statements.</t>
  </si>
  <si>
    <t>M3.</t>
  </si>
  <si>
    <t>Seasonal or cyclical factors</t>
  </si>
  <si>
    <t>There is no seasonal or cyclical factor which affects the results of the operations of the Group.</t>
  </si>
  <si>
    <t>M4.</t>
  </si>
  <si>
    <t>Unusual items</t>
  </si>
  <si>
    <t>There were no items affecting assets, liabilities, equity, net income or cash flows that were unusual in nature, size or incidence during the current financial period under review.</t>
  </si>
  <si>
    <t>M5.</t>
  </si>
  <si>
    <t>Material changes in estimation of amounts reported</t>
  </si>
  <si>
    <t>There were no material changes in estimation of amounts reported in prior interim period of the current financial year or in prior financial years, which have material effects on the financial position or performance in the current financial period under review.</t>
  </si>
  <si>
    <t>M6.</t>
  </si>
  <si>
    <t>Changes in debt and equity</t>
  </si>
  <si>
    <t>There were no issuance and repayment of debt and equity securities, share buy-backs, share cancellations, shares held as treasury shares and resale of treasury shares for the current financial period under review.</t>
  </si>
  <si>
    <t>M7.</t>
  </si>
  <si>
    <t>Dividends</t>
  </si>
  <si>
    <t>There was no dividend paid during the current financial period under review.</t>
  </si>
  <si>
    <t>During the second financial quarter, a 6% tax exempt final dividend amounting to RM3,648,000 in respect of the previous financial year ended 31 January 2005 was paid on 19 July 2005.</t>
  </si>
  <si>
    <t>M8.</t>
  </si>
  <si>
    <t>Segment information</t>
  </si>
  <si>
    <t>Activities are all carried out in Malaysia</t>
  </si>
  <si>
    <t>Investment,</t>
  </si>
  <si>
    <t>property</t>
  </si>
  <si>
    <t>development</t>
  </si>
  <si>
    <r>
      <rPr>
        <sz val="12"/>
        <rFont val="Times New Roman"/>
        <family val="1"/>
      </rPr>
      <t xml:space="preserve">For the 3-month current financial </t>
    </r>
    <r>
      <rPr>
        <u val="single"/>
        <sz val="12"/>
        <rFont val="Times New Roman"/>
        <family val="1"/>
      </rPr>
      <t>quarter ended 30 April 2006</t>
    </r>
  </si>
  <si>
    <t>Manufacturing</t>
  </si>
  <si>
    <t>Trading</t>
  </si>
  <si>
    <t>and others</t>
  </si>
  <si>
    <t>Total</t>
  </si>
  <si>
    <t>RM'000</t>
  </si>
  <si>
    <t>RM'000</t>
  </si>
  <si>
    <t>RM'000</t>
  </si>
  <si>
    <t>RM'000</t>
  </si>
  <si>
    <t>Revenue</t>
  </si>
  <si>
    <t>External</t>
  </si>
  <si>
    <t>Internal</t>
  </si>
  <si>
    <t>Elimination</t>
  </si>
  <si>
    <t>Cost of sales</t>
  </si>
  <si>
    <t>Gross profit</t>
  </si>
  <si>
    <t>Company No.</t>
  </si>
  <si>
    <t>26870 D</t>
  </si>
  <si>
    <t>9.</t>
  </si>
  <si>
    <t>Investment,</t>
  </si>
  <si>
    <t>property</t>
  </si>
  <si>
    <t>development</t>
  </si>
  <si>
    <r>
      <rPr>
        <sz val="12"/>
        <rFont val="Times New Roman"/>
        <family val="1"/>
      </rPr>
      <t xml:space="preserve">For the 3-month current financial </t>
    </r>
    <r>
      <rPr>
        <u val="single"/>
        <sz val="12"/>
        <rFont val="Times New Roman"/>
        <family val="1"/>
      </rPr>
      <t>quarter ended 30 April 2006</t>
    </r>
  </si>
  <si>
    <t>Manufacturing</t>
  </si>
  <si>
    <t>Trading</t>
  </si>
  <si>
    <t>and others</t>
  </si>
  <si>
    <t>Total</t>
  </si>
  <si>
    <t>RM'000</t>
  </si>
  <si>
    <t>RM'000</t>
  </si>
  <si>
    <t>RM'000</t>
  </si>
  <si>
    <t>RM'000</t>
  </si>
  <si>
    <t>Other operating income</t>
  </si>
  <si>
    <t>Operating expenses</t>
  </si>
  <si>
    <t>Profit/ (Loss) before taxation</t>
  </si>
  <si>
    <t>Taxation</t>
  </si>
  <si>
    <t>Profit/ (Loss) after taxation</t>
  </si>
  <si>
    <t>Attributable to:</t>
  </si>
  <si>
    <t xml:space="preserve">   Equity holders of the parent</t>
  </si>
  <si>
    <t xml:space="preserve">   Minority interests</t>
  </si>
  <si>
    <t>Share of (profit)/ loss by</t>
  </si>
  <si>
    <t xml:space="preserve">    minority interests</t>
  </si>
  <si>
    <t>Profit/ (loss) for the financial period</t>
  </si>
  <si>
    <t>Other information</t>
  </si>
  <si>
    <t>Segment assets</t>
  </si>
  <si>
    <t>Segment liabilities</t>
  </si>
  <si>
    <t>Capital expenditure</t>
  </si>
  <si>
    <t>Non-cash expenses/ (credits)</t>
  </si>
  <si>
    <r>
      <rPr>
        <sz val="12"/>
        <rFont val="Times New Roman"/>
        <family val="1"/>
      </rPr>
      <t xml:space="preserve"> - Derecognition of negative goodwill</t>
    </r>
  </si>
  <si>
    <t xml:space="preserve"> - Allowance for doubtful debts</t>
  </si>
  <si>
    <t xml:space="preserve"> - Factory equipment written off</t>
  </si>
  <si>
    <r>
      <rPr>
        <sz val="12"/>
        <rFont val="Times New Roman"/>
        <family val="1"/>
      </rPr>
      <t xml:space="preserve"> - Depreciation/amortisation</t>
    </r>
  </si>
  <si>
    <t>The basis of inter-segment pricing is wholesale prices.</t>
  </si>
  <si>
    <t>Company No.</t>
  </si>
  <si>
    <t>26870 D</t>
  </si>
  <si>
    <t>10.</t>
  </si>
  <si>
    <t>M9.</t>
  </si>
  <si>
    <t>Properties, plant and equipment</t>
  </si>
  <si>
    <t>The valuations of land and building have been brought forward without amendment from the most recent audited annual financial statements as no revaluation has been carried out since the dates of revaluation on 25 and 27 January 1994.</t>
  </si>
  <si>
    <t>Current financial quarter</t>
  </si>
  <si>
    <t>As at 30 April 2006</t>
  </si>
  <si>
    <t>Stated at</t>
  </si>
  <si>
    <t>Stated at</t>
  </si>
  <si>
    <t>valuation</t>
  </si>
  <si>
    <t>cost</t>
  </si>
  <si>
    <t>Total</t>
  </si>
  <si>
    <t>RM'000</t>
  </si>
  <si>
    <t>RM'000</t>
  </si>
  <si>
    <t>RM'000</t>
  </si>
  <si>
    <t>Valuation/cost</t>
  </si>
  <si>
    <t>As at 1. 2. 2006</t>
  </si>
  <si>
    <t>Additions</t>
  </si>
  <si>
    <t>Transfer from capital work-in-progress</t>
  </si>
  <si>
    <t>Disposals</t>
  </si>
  <si>
    <t>Written off</t>
  </si>
  <si>
    <t>Reversal of cost over-charged by supplier</t>
  </si>
  <si>
    <t>As at 30. 4. 2006</t>
  </si>
  <si>
    <r>
      <rPr>
        <u val="single"/>
        <sz val="12"/>
        <rFont val="Times New Roman"/>
        <family val="1"/>
      </rPr>
      <t>Accumulated depreciation/amortisation</t>
    </r>
  </si>
  <si>
    <t>Charge for the financial year</t>
  </si>
  <si>
    <t>Disposals</t>
  </si>
  <si>
    <t>Written off</t>
  </si>
  <si>
    <t>Adjustment on overstated depreciation</t>
  </si>
  <si>
    <t>Net book value</t>
  </si>
  <si>
    <t>M10.</t>
  </si>
  <si>
    <t>Material events subsequent to the end of the financial period</t>
  </si>
  <si>
    <t>There were no material events subsequent to the end of the interim period that have not been reflected in the financial statements for the financial period.</t>
  </si>
  <si>
    <t>M11.</t>
  </si>
  <si>
    <t>Changes in composition of the Group</t>
  </si>
  <si>
    <t>There is no change in the composition of the Group during the current financial period under review.</t>
  </si>
  <si>
    <t>Company No.</t>
  </si>
  <si>
    <t>11.</t>
  </si>
  <si>
    <t>M12.</t>
  </si>
  <si>
    <t>Contingent liabilities</t>
  </si>
  <si>
    <t>The contingent liabilities within 7 days before the date of issue of this interim financial report are as follows:</t>
  </si>
  <si>
    <t>RM'000</t>
  </si>
  <si>
    <t>Unsecured</t>
  </si>
  <si>
    <t>Bankers' guarantees for</t>
  </si>
  <si>
    <t xml:space="preserve">  - issuance of employment permits</t>
  </si>
  <si>
    <t xml:space="preserve">  - electricity supplies</t>
  </si>
  <si>
    <t xml:space="preserve">  - custom duties for exports</t>
  </si>
  <si>
    <t>Letters of credit for imports of raw materials</t>
  </si>
  <si>
    <t>No loss is anticipated.</t>
  </si>
  <si>
    <t>M13.</t>
  </si>
  <si>
    <t>Inventories</t>
  </si>
  <si>
    <t>Current</t>
  </si>
  <si>
    <t>financial</t>
  </si>
  <si>
    <t xml:space="preserve">quarter </t>
  </si>
  <si>
    <t>as at</t>
  </si>
  <si>
    <t>30 Apr 2006</t>
  </si>
  <si>
    <t>Stated at cost</t>
  </si>
  <si>
    <t>RM'000</t>
  </si>
  <si>
    <t>Held for</t>
  </si>
  <si>
    <t>- Manufacture</t>
  </si>
  <si>
    <t>Raw materials</t>
  </si>
  <si>
    <t>Spare parts</t>
  </si>
  <si>
    <t>Packing materials and loose tools</t>
  </si>
  <si>
    <t>Work-in-progress</t>
  </si>
  <si>
    <t>- Sale</t>
  </si>
  <si>
    <t>Finished products</t>
  </si>
  <si>
    <t>Company No.</t>
  </si>
  <si>
    <t>12.</t>
  </si>
  <si>
    <t>M14.</t>
  </si>
  <si>
    <t>Capital commitments</t>
  </si>
  <si>
    <t>Capital commitments authorised by the Directors and not provided for in the financial statements as at end of financial quarter 30 April 2006 are as follows:</t>
  </si>
  <si>
    <t>Staff</t>
  </si>
  <si>
    <t>Machinery and</t>
  </si>
  <si>
    <t>quarters</t>
  </si>
  <si>
    <t>equipment</t>
  </si>
  <si>
    <t>Total</t>
  </si>
  <si>
    <t>RM'000</t>
  </si>
  <si>
    <t>RM'000</t>
  </si>
  <si>
    <t>RM'000</t>
  </si>
  <si>
    <t>- Contracted</t>
  </si>
  <si>
    <t>- Not contracted</t>
  </si>
  <si>
    <t>M15.</t>
  </si>
  <si>
    <t>Extraordinary item</t>
  </si>
  <si>
    <t>There was no extraordinary item.</t>
  </si>
  <si>
    <t>M16.</t>
  </si>
  <si>
    <t>Related party transactions</t>
  </si>
  <si>
    <r>
      <rPr>
        <sz val="12"/>
        <rFont val="Times New Roman"/>
        <family val="0"/>
      </rPr>
      <t>The related party transactions of the Group have been entered into in the normal course of business and have been established under terms that are no less favourable than those arranged with independent third party.</t>
    </r>
  </si>
  <si>
    <r>
      <rPr>
        <sz val="12"/>
        <rFont val="Times New Roman"/>
        <family val="0"/>
      </rPr>
      <t>Other than intragroup transactions, the transactions with related parties of the Group are set out below:</t>
    </r>
  </si>
  <si>
    <t>Individual</t>
  </si>
  <si>
    <t xml:space="preserve">Cumulative </t>
  </si>
  <si>
    <t xml:space="preserve">quarter </t>
  </si>
  <si>
    <t xml:space="preserve">quarter </t>
  </si>
  <si>
    <t>3 months</t>
  </si>
  <si>
    <t>3 months</t>
  </si>
  <si>
    <t>ended</t>
  </si>
  <si>
    <t>ended</t>
  </si>
  <si>
    <t>30 Apr 2006</t>
  </si>
  <si>
    <t>Revenue/ (expense) transactions with:</t>
  </si>
  <si>
    <t>RM'000</t>
  </si>
  <si>
    <t>RM'000</t>
  </si>
  <si>
    <r>
      <rPr>
        <sz val="12"/>
        <rFont val="Times New Roman"/>
        <family val="0"/>
      </rPr>
      <t>Minsoon Motors Sdn. Bhd.</t>
    </r>
  </si>
  <si>
    <t>- Sales of finished products</t>
  </si>
  <si>
    <t>- Upkeep of motor vehicles</t>
  </si>
  <si>
    <r>
      <rPr>
        <sz val="12"/>
        <rFont val="Times New Roman"/>
        <family val="0"/>
      </rPr>
      <t>Maxistop Pty. Ltd.</t>
    </r>
  </si>
  <si>
    <t>- Sales of finished products</t>
  </si>
  <si>
    <r>
      <rPr>
        <sz val="12"/>
        <rFont val="Times New Roman"/>
        <family val="0"/>
      </rPr>
      <t>Minsoon Credit Corporation (M) Sdn. Bhd.</t>
    </r>
  </si>
  <si>
    <t>- Upkeep of motor vehicles</t>
  </si>
  <si>
    <r>
      <rPr>
        <sz val="12"/>
        <rFont val="Times New Roman"/>
        <family val="0"/>
      </rPr>
      <t>Minsoon Developers Sdn. Bhd.</t>
    </r>
  </si>
  <si>
    <t>- Insurance agency fee</t>
  </si>
  <si>
    <r>
      <rPr>
        <sz val="12"/>
        <rFont val="Times New Roman"/>
        <family val="0"/>
      </rPr>
      <t xml:space="preserve">Time Ventures Sdn. Bhd. </t>
    </r>
  </si>
  <si>
    <t>- Printing</t>
  </si>
  <si>
    <t>Company No.</t>
  </si>
  <si>
    <t>13.</t>
  </si>
  <si>
    <t>Bursa Malaysia Listing Requirements (Part A of Appendix 9B)</t>
  </si>
  <si>
    <t>B1.</t>
  </si>
  <si>
    <t>Review of financial performance of the Company and its subsidiaries</t>
  </si>
  <si>
    <t>Current</t>
  </si>
  <si>
    <t>Corresponding</t>
  </si>
  <si>
    <t xml:space="preserve">Cumulative </t>
  </si>
  <si>
    <t xml:space="preserve">Cumulative </t>
  </si>
  <si>
    <t xml:space="preserve">quarter </t>
  </si>
  <si>
    <t xml:space="preserve">quarter </t>
  </si>
  <si>
    <t>3 months</t>
  </si>
  <si>
    <t>ended</t>
  </si>
  <si>
    <t>ended</t>
  </si>
  <si>
    <t>30 Apr 2006</t>
  </si>
  <si>
    <t>30 Apr 2005</t>
  </si>
  <si>
    <t>(Decrease)</t>
  </si>
  <si>
    <t>RM'000</t>
  </si>
  <si>
    <t>RM'000</t>
  </si>
  <si>
    <t>RM'000</t>
  </si>
  <si>
    <t>%</t>
  </si>
  <si>
    <t>Group turnover</t>
  </si>
  <si>
    <t>Group profit from operations</t>
  </si>
  <si>
    <t>Group profit before taxation</t>
  </si>
  <si>
    <t xml:space="preserve">Group profit after taxation </t>
  </si>
  <si>
    <t>and minority interests</t>
  </si>
  <si>
    <t xml:space="preserve">For the current financial period under review, the manufacturing sector encountered a volatile business climate. The Group suffered a decrease in turnover mainly due to more severe market condition. Meanwhile, the Group also suffered a decrease in profit before taxation as compared to the corresponding financial period mainly due to lower turnover and increase in cost of production. </t>
  </si>
  <si>
    <t>On the other hand, the increase in the Group profit before taxation as compared with the corresponding financial quarter is mainly due to the allowance for doubtful debt of RM3,330,859 made in the corresponding financial quarter.</t>
  </si>
  <si>
    <t>B2.</t>
  </si>
  <si>
    <r>
      <rPr>
        <b/>
        <sz val="12"/>
        <rFont val="Times New Roman"/>
        <family val="1"/>
      </rPr>
      <t xml:space="preserve">Comments on material changes in profit before taxation in the current financial quarter as </t>
    </r>
    <r>
      <rPr>
        <b/>
        <u val="single"/>
        <sz val="12"/>
        <rFont val="Times New Roman"/>
        <family val="1"/>
      </rPr>
      <t>compared with the immediate preceding financial quarter</t>
    </r>
  </si>
  <si>
    <t>Current</t>
  </si>
  <si>
    <t>Preceding</t>
  </si>
  <si>
    <t>financial</t>
  </si>
  <si>
    <t>financial</t>
  </si>
  <si>
    <t>quarter</t>
  </si>
  <si>
    <t>quarter</t>
  </si>
  <si>
    <t>3 months</t>
  </si>
  <si>
    <t>3 months</t>
  </si>
  <si>
    <t>ended</t>
  </si>
  <si>
    <t>ended</t>
  </si>
  <si>
    <t>30 Apr 2006</t>
  </si>
  <si>
    <t>31 Jan 2006</t>
  </si>
  <si>
    <t>(Decrease)/ Increase</t>
  </si>
  <si>
    <t>RM'000</t>
  </si>
  <si>
    <t>RM'000</t>
  </si>
  <si>
    <t>RM'000</t>
  </si>
  <si>
    <t>%</t>
  </si>
  <si>
    <t>Group turnover</t>
  </si>
  <si>
    <t>Group profit from operating</t>
  </si>
  <si>
    <t>activities</t>
  </si>
  <si>
    <t>Group profit before taxation</t>
  </si>
  <si>
    <t xml:space="preserve">Group profit after taxation </t>
  </si>
  <si>
    <t>and minority interests</t>
  </si>
  <si>
    <r>
      <rPr>
        <sz val="12"/>
        <rFont val="Times New Roman"/>
        <family val="1"/>
      </rPr>
      <t>For the current financial quarter under review, the profit before taxation increased by 63.87% as compared with that of the preceding financial quarter mainly due to better profit margin resulting from product mix</t>
    </r>
    <r>
      <rPr>
        <sz val="12"/>
        <rFont val="Nimbus Roman No9 L;Times New Ro"/>
        <family val="1"/>
      </rPr>
      <t>.</t>
    </r>
  </si>
  <si>
    <t>Company No.</t>
  </si>
  <si>
    <t>14.</t>
  </si>
  <si>
    <t>B3.</t>
  </si>
  <si>
    <t>Prospects</t>
  </si>
  <si>
    <t>The market for the Group's products is expected to remain challenging. The Group will continue its marketing efforts to enhance sales. The Board of Directors expects the Group  to face a challenging time for the financial year ending 31 January 2007 and will monitor the development closely.</t>
  </si>
  <si>
    <t>B4.</t>
  </si>
  <si>
    <t>Variance of actual profit from forecast profit</t>
  </si>
  <si>
    <t>This is not applicable as no profit forecast or profit guarantee had been published.</t>
  </si>
  <si>
    <t>B5.</t>
  </si>
  <si>
    <t>Taxation</t>
  </si>
  <si>
    <t>Individual</t>
  </si>
  <si>
    <t xml:space="preserve">Cumulative </t>
  </si>
  <si>
    <t xml:space="preserve">quarter </t>
  </si>
  <si>
    <t xml:space="preserve">quarter </t>
  </si>
  <si>
    <t>3 months</t>
  </si>
  <si>
    <t>3 months</t>
  </si>
  <si>
    <t>ended</t>
  </si>
  <si>
    <t>ended</t>
  </si>
  <si>
    <t>30 Apr 2006</t>
  </si>
  <si>
    <t>RM'000</t>
  </si>
  <si>
    <t>RM'000</t>
  </si>
  <si>
    <t>Income tax</t>
  </si>
  <si>
    <t>Current</t>
  </si>
  <si>
    <t>- for the current financial period</t>
  </si>
  <si>
    <t>- under-provision in the previous financial year</t>
  </si>
  <si>
    <t>Deferred</t>
  </si>
  <si>
    <t>- based on income</t>
  </si>
  <si>
    <t xml:space="preserve">   - for the current financial period</t>
  </si>
  <si>
    <t xml:space="preserve">   - under-provision in the previous financial year</t>
  </si>
  <si>
    <t>- based on revaluation surplus</t>
  </si>
  <si>
    <t>Total</t>
  </si>
  <si>
    <t>The Group's effective tax rate for the current quarter and cumulative quarter ended 30 April 2006 was lower than the statutory tax rate mainly due to the availability of tax incentive claimed.</t>
  </si>
  <si>
    <t>The Group's effective tax rate for the cumulative quarter six months ended 31 July 2005 was higher than the statutory tax rate mainly due to certain expenses not deductible for tax purposes.</t>
  </si>
  <si>
    <t>B6.</t>
  </si>
  <si>
    <t>Profit/ (loss) on sale of unquoted investments and properties</t>
  </si>
  <si>
    <t>There was no sale of unquoted investments and properties for the current financial quarter.</t>
  </si>
  <si>
    <t>Company No.</t>
  </si>
  <si>
    <t>15.</t>
  </si>
  <si>
    <t>B7.</t>
  </si>
  <si>
    <t>Quoted investments</t>
  </si>
  <si>
    <t>Individual</t>
  </si>
  <si>
    <t xml:space="preserve">Cumulative </t>
  </si>
  <si>
    <t xml:space="preserve">quarter </t>
  </si>
  <si>
    <t xml:space="preserve">quarter </t>
  </si>
  <si>
    <t>3 months</t>
  </si>
  <si>
    <t>3 months</t>
  </si>
  <si>
    <t>ended</t>
  </si>
  <si>
    <t>ended</t>
  </si>
  <si>
    <t>30 Apr 2006</t>
  </si>
  <si>
    <t>RM'000</t>
  </si>
  <si>
    <t>RM'000</t>
  </si>
  <si>
    <t>(a)</t>
  </si>
  <si>
    <t xml:space="preserve">(i) </t>
  </si>
  <si>
    <t>Total purchases</t>
  </si>
  <si>
    <t xml:space="preserve">(ii) </t>
  </si>
  <si>
    <t>Total sales proceeds</t>
  </si>
  <si>
    <t xml:space="preserve">(iii) </t>
  </si>
  <si>
    <t>Total disposals</t>
  </si>
  <si>
    <t>(iv)</t>
  </si>
  <si>
    <t>Total profit</t>
  </si>
  <si>
    <t>(b)</t>
  </si>
  <si>
    <t xml:space="preserve">Investments in quoted securities held by the Group as at end of this reporting period, 30 April 2006 are as follows:  </t>
  </si>
  <si>
    <t>(i)   Cost</t>
  </si>
  <si>
    <t>(ii)  Net book value</t>
  </si>
  <si>
    <t>(iii) Market value</t>
  </si>
  <si>
    <t>B8.</t>
  </si>
  <si>
    <t>Corporate proposal</t>
  </si>
  <si>
    <t>There is no corporate proposal within 7 days before the date of issue of this interim financial report.</t>
  </si>
  <si>
    <t>B9.</t>
  </si>
  <si>
    <t>Borrowings</t>
  </si>
  <si>
    <t>Total</t>
  </si>
  <si>
    <t>RM'000</t>
  </si>
  <si>
    <t>As at the end of the reporting period, 30 April 2006</t>
  </si>
  <si>
    <t>(a)</t>
  </si>
  <si>
    <t>Bank overdrafts</t>
  </si>
  <si>
    <t>- unsecured</t>
  </si>
  <si>
    <t>Other banking facilities</t>
  </si>
  <si>
    <t>- unsecured</t>
  </si>
  <si>
    <t>(b)</t>
  </si>
  <si>
    <t>Short-term borrowings</t>
  </si>
  <si>
    <t>Long-term borrowings</t>
  </si>
  <si>
    <t>There was no borrowing or debt security in any foreign currency.</t>
  </si>
  <si>
    <t>B10.</t>
  </si>
  <si>
    <t>Off balance sheet financial instruments</t>
  </si>
  <si>
    <t>There is no financial instrument with off balance sheet risk within 7 days before the issue date of this interim financial report or entered into after the end of this reporting period.</t>
  </si>
  <si>
    <t>Company No.</t>
  </si>
  <si>
    <t>16.</t>
  </si>
  <si>
    <t>B11.</t>
  </si>
  <si>
    <t>Material litigation</t>
  </si>
  <si>
    <t>As reported previously, a writ of summon had been served by a subsidiary on a vendor for refund of a balance sum of  RM3,330,859 paid for a property development project which had been rescinded.</t>
  </si>
  <si>
    <r>
      <rPr>
        <sz val="12"/>
        <rFont val="Times New Roman"/>
        <family val="1"/>
      </rPr>
      <t xml:space="preserve">The above case was heard on 3 March 2004 in the Melaka High Court which ruled against the subsidiary on 23 June 2004. The subsidiary appealed against the Court's decision at the Court of Appeal which on 24 November 2004 decided in favour of the subsidiary. The vendor has since filed a notice of appeal against the Appeal Court's decision. </t>
    </r>
  </si>
  <si>
    <t>Hearing of the leave to appeal to the Federal Court is pending.</t>
  </si>
  <si>
    <t>The Group will maintain the allowance for this debt in the financial statements made in the preceding financial year ended 31 January 2005.</t>
  </si>
  <si>
    <t>B12.</t>
  </si>
  <si>
    <t>Dividends</t>
  </si>
  <si>
    <t>The directors do not recommend any interim dividend for the current period under review.</t>
  </si>
  <si>
    <t>B13.</t>
  </si>
  <si>
    <t>Earnings</t>
  </si>
  <si>
    <t>Current quarter</t>
  </si>
  <si>
    <t>Cumulative quarter</t>
  </si>
  <si>
    <t>3 months ended</t>
  </si>
  <si>
    <t>3 months ended</t>
  </si>
  <si>
    <t>30 April</t>
  </si>
  <si>
    <t>Attributable to equity holders of the</t>
  </si>
  <si>
    <t xml:space="preserve">   parent:</t>
  </si>
  <si>
    <t>RM'000</t>
  </si>
  <si>
    <t>RM'000</t>
  </si>
  <si>
    <t>RM'000</t>
  </si>
  <si>
    <t>RM'000</t>
  </si>
  <si>
    <t>Profit for the financial period</t>
  </si>
  <si>
    <t>No.</t>
  </si>
  <si>
    <t>No.</t>
  </si>
  <si>
    <t>No.</t>
  </si>
  <si>
    <t>No.</t>
  </si>
  <si>
    <t xml:space="preserve">Number of ordinary shares in issue </t>
  </si>
  <si>
    <r>
      <rPr>
        <sz val="12"/>
        <rFont val="Times New Roman"/>
        <family val="1"/>
      </rPr>
      <t>Sen</t>
    </r>
  </si>
  <si>
    <r>
      <rPr>
        <sz val="12"/>
        <rFont val="Times New Roman"/>
        <family val="1"/>
      </rPr>
      <t>Sen</t>
    </r>
  </si>
  <si>
    <r>
      <rPr>
        <sz val="12"/>
        <rFont val="Times New Roman"/>
        <family val="1"/>
      </rPr>
      <t>Sen</t>
    </r>
  </si>
  <si>
    <r>
      <rPr>
        <sz val="12"/>
        <rFont val="Times New Roman"/>
        <family val="1"/>
      </rPr>
      <t>Sen</t>
    </r>
  </si>
  <si>
    <t>Profit per ordinary share of</t>
  </si>
  <si>
    <t xml:space="preserve">    RM1.00 (2005 : RM1.00) each </t>
  </si>
  <si>
    <r>
      <rPr>
        <b/>
        <u val="single"/>
        <sz val="12"/>
        <rFont val="Times New Roman"/>
        <family val="1"/>
      </rPr>
      <t>Date of authorisation for issue</t>
    </r>
  </si>
  <si>
    <t>By order of the Board</t>
  </si>
  <si>
    <r>
      <rPr>
        <sz val="12"/>
        <rFont val="Times New Roman"/>
        <family val="1"/>
      </rPr>
      <t>Foong Kai Ming</t>
    </r>
  </si>
  <si>
    <t>Company Secretary</t>
  </si>
  <si>
    <r>
      <rPr>
        <sz val="12"/>
        <rFont val="Times New Roman"/>
        <family val="1"/>
      </rPr>
      <t>Kuala Lumpur,</t>
    </r>
  </si>
  <si>
    <t>19 June 2006</t>
  </si>
  <si>
    <t>The Board of Directors authorised this interim financial report for issue on 19 June 2006.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</si>
</sst>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d&quot;, &quot;yy"/>
    <numFmt numFmtId="173" formatCode="#,##0.00\ ;&quot; (&quot;#,##0.00\);&quot; -&quot;#\ ;@\ "/>
    <numFmt numFmtId="174" formatCode="#,##0\ ;&quot; (&quot;#,##0\);&quot; -&quot;#\ ;@\ "/>
    <numFmt numFmtId="175" formatCode="mmm\ dd"/>
    <numFmt numFmtId="176" formatCode="mmm/yyyy"/>
  </numFmts>
  <fonts count="15">
    <font>
      <sz val="12"/>
      <name val="Times New Roman"/>
      <family val="0"/>
    </font>
    <font>
      <sz val="10"/>
      <name val="Arial"/>
      <family val="0"/>
    </font>
    <font>
      <b/>
      <u val="single"/>
      <sz val="12"/>
      <name val="Times New Roman"/>
      <family val="1"/>
    </font>
    <font>
      <b/>
      <sz val="12"/>
      <name val="Times New Roman"/>
      <family val="1"/>
    </font>
    <font>
      <u val="single"/>
      <sz val="12"/>
      <name val="Times New Roman"/>
      <family val="1"/>
    </font>
    <font>
      <b/>
      <u val="single"/>
      <sz val="16"/>
      <name val="Times New Roman"/>
      <family val="1"/>
    </font>
    <font>
      <sz val="16"/>
      <name val="Times New Roman"/>
      <family val="1"/>
    </font>
    <font>
      <b/>
      <sz val="10"/>
      <name val="Times New Roman"/>
      <family val="1"/>
    </font>
    <font>
      <sz val="10"/>
      <name val="Times New Roman"/>
      <family val="1"/>
    </font>
    <font>
      <b/>
      <sz val="14"/>
      <name val="Times New Roman"/>
      <family val="1"/>
    </font>
    <font>
      <sz val="14"/>
      <name val="Times New Roman"/>
      <family val="1"/>
    </font>
    <font>
      <b/>
      <i/>
      <sz val="12"/>
      <name val="Times New Roman"/>
      <family val="1"/>
    </font>
    <font>
      <sz val="12"/>
      <color indexed="10"/>
      <name val="Times New Roman"/>
      <family val="1"/>
    </font>
    <font>
      <sz val="12"/>
      <color indexed="14"/>
      <name val="Times New Roman"/>
      <family val="1"/>
    </font>
    <font>
      <sz val="12"/>
      <name val="Nimbus Roman No9 L;Times New Ro"/>
      <family val="1"/>
    </font>
  </fonts>
  <fills count="3">
    <fill>
      <patternFill/>
    </fill>
    <fill>
      <patternFill patternType="gray125"/>
    </fill>
    <fill>
      <patternFill patternType="solid">
        <fgColor indexed="13"/>
        <bgColor indexed="64"/>
      </patternFill>
    </fill>
  </fills>
  <borders count="6">
    <border>
      <left/>
      <right/>
      <top/>
      <bottom/>
      <diagonal/>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ill="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172"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174" fontId="0" fillId="0" borderId="0" xfId="15" applyNumberFormat="1" applyFont="1" applyFill="1" applyBorder="1" applyAlignment="1" applyProtection="1">
      <alignment/>
      <protection/>
    </xf>
    <xf numFmtId="173" fontId="0" fillId="0" borderId="0" xfId="15" applyFont="1" applyFill="1" applyBorder="1" applyAlignment="1" applyProtection="1">
      <alignment/>
      <protection/>
    </xf>
    <xf numFmtId="0" fontId="6"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justify"/>
    </xf>
    <xf numFmtId="174" fontId="0" fillId="0" borderId="0" xfId="15" applyNumberFormat="1" applyFont="1" applyFill="1" applyBorder="1" applyAlignment="1" applyProtection="1">
      <alignment/>
      <protection/>
    </xf>
    <xf numFmtId="174" fontId="0" fillId="0" borderId="0" xfId="15"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right"/>
      <protection/>
    </xf>
    <xf numFmtId="174" fontId="2"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protection/>
    </xf>
    <xf numFmtId="174" fontId="3" fillId="0" borderId="0" xfId="0" applyNumberFormat="1" applyFont="1" applyFill="1" applyBorder="1" applyAlignment="1" applyProtection="1">
      <alignment horizontal="center"/>
      <protection/>
    </xf>
    <xf numFmtId="174" fontId="2" fillId="0" borderId="0" xfId="0" applyNumberFormat="1" applyFont="1" applyFill="1" applyBorder="1" applyAlignment="1" applyProtection="1">
      <alignment/>
      <protection/>
    </xf>
    <xf numFmtId="174" fontId="2" fillId="0" borderId="0" xfId="15" applyNumberFormat="1" applyFont="1" applyFill="1" applyBorder="1" applyAlignment="1" applyProtection="1">
      <alignment horizontal="center"/>
      <protection/>
    </xf>
    <xf numFmtId="174" fontId="3" fillId="0" borderId="0" xfId="15" applyNumberFormat="1" applyFont="1" applyFill="1" applyBorder="1" applyAlignment="1" applyProtection="1">
      <alignment horizontal="center"/>
      <protection/>
    </xf>
    <xf numFmtId="174" fontId="3" fillId="0" borderId="0" xfId="15" applyNumberFormat="1" applyFont="1" applyFill="1" applyBorder="1" applyAlignment="1" applyProtection="1">
      <alignment/>
      <protection/>
    </xf>
    <xf numFmtId="174" fontId="0" fillId="0" borderId="0" xfId="15" applyNumberFormat="1" applyFont="1" applyFill="1" applyBorder="1" applyAlignment="1" applyProtection="1">
      <alignment horizontal="left"/>
      <protection/>
    </xf>
    <xf numFmtId="174" fontId="0" fillId="0" borderId="1" xfId="15" applyNumberFormat="1" applyFont="1" applyFill="1" applyBorder="1" applyAlignment="1" applyProtection="1">
      <alignment/>
      <protection/>
    </xf>
    <xf numFmtId="174" fontId="3" fillId="0" borderId="0" xfId="15" applyNumberFormat="1" applyFont="1" applyFill="1" applyBorder="1" applyAlignment="1" applyProtection="1">
      <alignment horizontal="left"/>
      <protection/>
    </xf>
    <xf numFmtId="174" fontId="0" fillId="0" borderId="1" xfId="15" applyNumberFormat="1" applyFont="1" applyFill="1" applyBorder="1" applyAlignment="1" applyProtection="1">
      <alignment horizontal="right"/>
      <protection/>
    </xf>
    <xf numFmtId="174" fontId="0" fillId="0" borderId="0" xfId="15" applyNumberFormat="1" applyFont="1" applyFill="1" applyBorder="1" applyAlignment="1" applyProtection="1">
      <alignment horizontal="right"/>
      <protection/>
    </xf>
    <xf numFmtId="174" fontId="0" fillId="0" borderId="2" xfId="15" applyNumberFormat="1" applyFont="1" applyFill="1" applyBorder="1" applyAlignment="1" applyProtection="1">
      <alignment/>
      <protection/>
    </xf>
    <xf numFmtId="174" fontId="0" fillId="0" borderId="3" xfId="15" applyNumberFormat="1" applyFont="1" applyFill="1" applyBorder="1" applyAlignment="1" applyProtection="1">
      <alignment/>
      <protection/>
    </xf>
    <xf numFmtId="174" fontId="12" fillId="2" borderId="0" xfId="15" applyNumberFormat="1" applyFont="1" applyFill="1" applyBorder="1" applyAlignment="1" applyProtection="1">
      <alignment/>
      <protection/>
    </xf>
    <xf numFmtId="174" fontId="0" fillId="0" borderId="3" xfId="15" applyNumberFormat="1" applyFont="1" applyFill="1" applyBorder="1" applyAlignment="1" applyProtection="1">
      <alignment horizontal="center"/>
      <protection/>
    </xf>
    <xf numFmtId="174" fontId="0" fillId="0" borderId="3" xfId="15" applyNumberFormat="1" applyFont="1" applyFill="1" applyBorder="1" applyAlignment="1" applyProtection="1">
      <alignment horizontal="right"/>
      <protection/>
    </xf>
    <xf numFmtId="173" fontId="0" fillId="0" borderId="2" xfId="15" applyFont="1" applyFill="1" applyBorder="1" applyAlignment="1" applyProtection="1">
      <alignment/>
      <protection/>
    </xf>
    <xf numFmtId="175" fontId="3" fillId="0" borderId="0" xfId="0" applyNumberFormat="1" applyFont="1" applyBorder="1" applyAlignment="1">
      <alignment horizontal="center"/>
    </xf>
    <xf numFmtId="174" fontId="0" fillId="0" borderId="1" xfId="15" applyNumberFormat="1" applyFont="1" applyFill="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174" fontId="0" fillId="0" borderId="0" xfId="0" applyNumberFormat="1" applyFont="1" applyBorder="1" applyAlignment="1">
      <alignment/>
    </xf>
    <xf numFmtId="174" fontId="0" fillId="0" borderId="2" xfId="15" applyNumberFormat="1" applyFont="1" applyFill="1" applyBorder="1" applyAlignment="1" applyProtection="1">
      <alignment/>
      <protection/>
    </xf>
    <xf numFmtId="174" fontId="0" fillId="0" borderId="3" xfId="15" applyNumberFormat="1" applyFont="1" applyFill="1" applyBorder="1" applyAlignment="1" applyProtection="1">
      <alignment/>
      <protection/>
    </xf>
    <xf numFmtId="174" fontId="0" fillId="0" borderId="0" xfId="0" applyNumberFormat="1" applyFont="1" applyBorder="1" applyAlignment="1">
      <alignment horizontal="center"/>
    </xf>
    <xf numFmtId="174" fontId="0" fillId="0" borderId="0" xfId="15" applyNumberFormat="1" applyFont="1" applyFill="1" applyBorder="1" applyAlignment="1" applyProtection="1">
      <alignment horizontal="center"/>
      <protection/>
    </xf>
    <xf numFmtId="173" fontId="0" fillId="0" borderId="2" xfId="15" applyFont="1" applyFill="1" applyBorder="1" applyAlignment="1" applyProtection="1">
      <alignment/>
      <protection/>
    </xf>
    <xf numFmtId="174" fontId="0" fillId="0" borderId="0" xfId="0" applyNumberFormat="1" applyFont="1" applyFill="1" applyBorder="1" applyAlignment="1" applyProtection="1">
      <alignment/>
      <protection/>
    </xf>
    <xf numFmtId="174" fontId="4" fillId="0" borderId="0" xfId="15" applyNumberFormat="1" applyFont="1" applyFill="1" applyBorder="1" applyAlignment="1" applyProtection="1">
      <alignment/>
      <protection/>
    </xf>
    <xf numFmtId="0" fontId="2" fillId="0" borderId="0" xfId="0" applyFont="1" applyBorder="1" applyAlignment="1">
      <alignment/>
    </xf>
    <xf numFmtId="174" fontId="0" fillId="0" borderId="1" xfId="0" applyNumberFormat="1" applyFont="1" applyBorder="1" applyAlignment="1">
      <alignment/>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justify"/>
    </xf>
    <xf numFmtId="0" fontId="2" fillId="0" borderId="0" xfId="0" applyFont="1" applyBorder="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justify" vertical="top"/>
    </xf>
    <xf numFmtId="173" fontId="0" fillId="0" borderId="0" xfId="0" applyNumberFormat="1" applyFont="1" applyBorder="1" applyAlignment="1">
      <alignment/>
    </xf>
    <xf numFmtId="0" fontId="0" fillId="0" borderId="0" xfId="0" applyFont="1" applyBorder="1" applyAlignment="1">
      <alignment horizontal="center" vertical="center"/>
    </xf>
    <xf numFmtId="174" fontId="0" fillId="0" borderId="0" xfId="0" applyNumberFormat="1" applyFont="1" applyBorder="1" applyAlignment="1">
      <alignment/>
    </xf>
    <xf numFmtId="174" fontId="0" fillId="0" borderId="4" xfId="15" applyNumberFormat="1" applyFont="1" applyFill="1" applyBorder="1" applyAlignment="1" applyProtection="1">
      <alignment/>
      <protection/>
    </xf>
    <xf numFmtId="174" fontId="0" fillId="0" borderId="2" xfId="0" applyNumberFormat="1" applyFont="1" applyBorder="1" applyAlignment="1">
      <alignment/>
    </xf>
    <xf numFmtId="0" fontId="0" fillId="0" borderId="3" xfId="0" applyFont="1" applyBorder="1" applyAlignment="1">
      <alignment/>
    </xf>
    <xf numFmtId="0" fontId="3" fillId="0" borderId="0" xfId="0" applyFont="1" applyBorder="1" applyAlignment="1">
      <alignment/>
    </xf>
    <xf numFmtId="0" fontId="0" fillId="0" borderId="1" xfId="0" applyFont="1" applyBorder="1" applyAlignment="1">
      <alignment horizontal="center"/>
    </xf>
    <xf numFmtId="0" fontId="0" fillId="0" borderId="0" xfId="0" applyFont="1" applyBorder="1" applyAlignment="1">
      <alignment/>
    </xf>
    <xf numFmtId="173" fontId="0" fillId="0" borderId="0" xfId="15" applyFont="1" applyFill="1" applyBorder="1" applyAlignment="1" applyProtection="1">
      <alignment/>
      <protection/>
    </xf>
    <xf numFmtId="0" fontId="0" fillId="0" borderId="0" xfId="0" applyFont="1" applyFill="1" applyBorder="1" applyAlignment="1">
      <alignment horizontal="justify"/>
    </xf>
    <xf numFmtId="174" fontId="0" fillId="0" borderId="0" xfId="0" applyNumberFormat="1" applyFont="1" applyBorder="1" applyAlignment="1">
      <alignment/>
    </xf>
    <xf numFmtId="174" fontId="0" fillId="0" borderId="0" xfId="0" applyNumberFormat="1" applyFont="1" applyBorder="1" applyAlignment="1">
      <alignment horizontal="right"/>
    </xf>
    <xf numFmtId="173" fontId="0" fillId="0" borderId="0" xfId="0" applyNumberFormat="1" applyFont="1" applyBorder="1" applyAlignment="1">
      <alignment/>
    </xf>
    <xf numFmtId="0" fontId="3"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3" fillId="0" borderId="1" xfId="0" applyFont="1" applyBorder="1" applyAlignment="1">
      <alignment horizontal="center"/>
    </xf>
    <xf numFmtId="172" fontId="3" fillId="0" borderId="0" xfId="0" applyNumberFormat="1"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0" fontId="0" fillId="0" borderId="0" xfId="0" applyFont="1" applyBorder="1" applyAlignment="1">
      <alignment horizontal="justify"/>
    </xf>
    <xf numFmtId="0" fontId="0" fillId="0" borderId="0" xfId="0" applyFont="1" applyBorder="1" applyAlignment="1">
      <alignment horizontal="left"/>
    </xf>
    <xf numFmtId="174" fontId="0" fillId="0" borderId="1" xfId="15" applyNumberFormat="1" applyFont="1" applyFill="1" applyBorder="1" applyAlignment="1" applyProtection="1">
      <alignment horizontal="center"/>
      <protection/>
    </xf>
    <xf numFmtId="174" fontId="0" fillId="0" borderId="5" xfId="15" applyNumberFormat="1" applyFont="1" applyFill="1" applyBorder="1" applyAlignment="1" applyProtection="1">
      <alignment horizontal="center"/>
      <protection/>
    </xf>
    <xf numFmtId="174" fontId="0" fillId="0" borderId="0" xfId="15" applyNumberFormat="1" applyFont="1" applyFill="1" applyBorder="1" applyAlignment="1" applyProtection="1">
      <alignment horizontal="center"/>
      <protection/>
    </xf>
    <xf numFmtId="174" fontId="2"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center"/>
      <protection/>
    </xf>
    <xf numFmtId="175" fontId="3" fillId="0" borderId="0" xfId="0" applyNumberFormat="1" applyFont="1" applyBorder="1" applyAlignment="1">
      <alignment horizontal="center"/>
    </xf>
    <xf numFmtId="174" fontId="3" fillId="0" borderId="0" xfId="0" applyNumberFormat="1" applyFont="1" applyFill="1" applyBorder="1" applyAlignment="1" applyProtection="1">
      <alignment horizontal="center"/>
      <protection/>
    </xf>
    <xf numFmtId="0" fontId="2" fillId="0" borderId="0" xfId="0" applyFont="1" applyBorder="1" applyAlignment="1">
      <alignment horizontal="center"/>
    </xf>
    <xf numFmtId="175" fontId="0" fillId="0" borderId="0" xfId="0" applyNumberFormat="1" applyFont="1" applyBorder="1" applyAlignment="1">
      <alignment horizontal="center"/>
    </xf>
    <xf numFmtId="0" fontId="0" fillId="0" borderId="0" xfId="0" applyFont="1" applyBorder="1" applyAlignment="1">
      <alignment horizontal="justify"/>
    </xf>
    <xf numFmtId="0" fontId="0" fillId="0" borderId="0" xfId="0" applyFont="1" applyBorder="1" applyAlignment="1">
      <alignment horizontal="center"/>
    </xf>
    <xf numFmtId="0" fontId="0" fillId="0" borderId="5" xfId="0" applyFont="1" applyBorder="1" applyAlignment="1">
      <alignment horizontal="center"/>
    </xf>
    <xf numFmtId="0" fontId="13" fillId="0" borderId="0" xfId="0" applyFont="1" applyBorder="1" applyAlignment="1">
      <alignment horizontal="justify"/>
    </xf>
    <xf numFmtId="0" fontId="0" fillId="0" borderId="1" xfId="0" applyFont="1" applyBorder="1" applyAlignment="1">
      <alignment horizontal="center"/>
    </xf>
    <xf numFmtId="0" fontId="0" fillId="0" borderId="0" xfId="0" applyFont="1" applyFill="1" applyBorder="1" applyAlignment="1">
      <alignment horizontal="justify"/>
    </xf>
    <xf numFmtId="0" fontId="13" fillId="0" borderId="0" xfId="0" applyFont="1" applyFill="1" applyBorder="1" applyAlignment="1">
      <alignment horizontal="justify"/>
    </xf>
    <xf numFmtId="0" fontId="3" fillId="0" borderId="0" xfId="0" applyFont="1" applyBorder="1" applyAlignment="1">
      <alignment horizontal="justify"/>
    </xf>
    <xf numFmtId="0" fontId="0" fillId="0" borderId="0" xfId="0" applyFont="1" applyBorder="1" applyAlignment="1">
      <alignment horizontal="justify" vertical="top"/>
    </xf>
    <xf numFmtId="0" fontId="4" fillId="0" borderId="0" xfId="0" applyFont="1" applyBorder="1" applyAlignment="1">
      <alignment horizontal="center"/>
    </xf>
    <xf numFmtId="15" fontId="0" fillId="0" borderId="0" xfId="0" applyNumberFormat="1" applyFont="1" applyBorder="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85725</xdr:rowOff>
    </xdr:from>
    <xdr:to>
      <xdr:col>4</xdr:col>
      <xdr:colOff>257175</xdr:colOff>
      <xdr:row>10</xdr:row>
      <xdr:rowOff>85725</xdr:rowOff>
    </xdr:to>
    <xdr:sp>
      <xdr:nvSpPr>
        <xdr:cNvPr id="1" name="Line 1"/>
        <xdr:cNvSpPr>
          <a:spLocks/>
        </xdr:cNvSpPr>
      </xdr:nvSpPr>
      <xdr:spPr>
        <a:xfrm>
          <a:off x="1781175" y="2085975"/>
          <a:ext cx="2571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381000</xdr:colOff>
      <xdr:row>10</xdr:row>
      <xdr:rowOff>85725</xdr:rowOff>
    </xdr:from>
    <xdr:to>
      <xdr:col>10</xdr:col>
      <xdr:colOff>647700</xdr:colOff>
      <xdr:row>10</xdr:row>
      <xdr:rowOff>85725</xdr:rowOff>
    </xdr:to>
    <xdr:sp>
      <xdr:nvSpPr>
        <xdr:cNvPr id="2" name="Line 2"/>
        <xdr:cNvSpPr>
          <a:spLocks/>
        </xdr:cNvSpPr>
      </xdr:nvSpPr>
      <xdr:spPr>
        <a:xfrm>
          <a:off x="4991100" y="2085975"/>
          <a:ext cx="2667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10</xdr:row>
      <xdr:rowOff>95250</xdr:rowOff>
    </xdr:from>
    <xdr:to>
      <xdr:col>4</xdr:col>
      <xdr:colOff>19050</xdr:colOff>
      <xdr:row>12</xdr:row>
      <xdr:rowOff>19050</xdr:rowOff>
    </xdr:to>
    <xdr:sp>
      <xdr:nvSpPr>
        <xdr:cNvPr id="3" name="Line 3"/>
        <xdr:cNvSpPr>
          <a:spLocks/>
        </xdr:cNvSpPr>
      </xdr:nvSpPr>
      <xdr:spPr>
        <a:xfrm>
          <a:off x="1781175" y="2095500"/>
          <a:ext cx="19050" cy="3238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657225</xdr:colOff>
      <xdr:row>10</xdr:row>
      <xdr:rowOff>95250</xdr:rowOff>
    </xdr:from>
    <xdr:to>
      <xdr:col>10</xdr:col>
      <xdr:colOff>657225</xdr:colOff>
      <xdr:row>12</xdr:row>
      <xdr:rowOff>19050</xdr:rowOff>
    </xdr:to>
    <xdr:sp>
      <xdr:nvSpPr>
        <xdr:cNvPr id="4" name="Line 4"/>
        <xdr:cNvSpPr>
          <a:spLocks/>
        </xdr:cNvSpPr>
      </xdr:nvSpPr>
      <xdr:spPr>
        <a:xfrm>
          <a:off x="5267325" y="2095500"/>
          <a:ext cx="0" cy="3238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K44"/>
  <sheetViews>
    <sheetView workbookViewId="0" topLeftCell="A1">
      <selection activeCell="L27" sqref="L27"/>
    </sheetView>
  </sheetViews>
  <sheetFormatPr defaultColWidth="9.00390625" defaultRowHeight="15.75"/>
  <cols>
    <col min="1" max="1" width="3.125" style="1" customWidth="1"/>
    <col min="2" max="2" width="9.125" style="1" customWidth="1"/>
    <col min="3" max="3" width="9.625" style="1" customWidth="1"/>
    <col min="4" max="4" width="9.875" style="1" customWidth="1"/>
    <col min="5" max="5" width="10.25390625" style="1" customWidth="1"/>
    <col min="6" max="6" width="1.00390625" style="1" customWidth="1"/>
    <col min="7" max="7" width="12.375" style="1" customWidth="1"/>
    <col min="8" max="8" width="1.00390625" style="1" customWidth="1"/>
    <col min="9" max="9" width="10.25390625" style="1" customWidth="1"/>
    <col min="10" max="10" width="1.00390625" style="1" customWidth="1"/>
    <col min="11" max="11" width="13.75390625" style="1" customWidth="1"/>
    <col min="12" max="16384" width="8.75390625" style="1" customWidth="1"/>
  </cols>
  <sheetData>
    <row r="3" spans="1:11" ht="15.75">
      <c r="A3" s="79" t="s">
        <v>0</v>
      </c>
      <c r="B3" s="79"/>
      <c r="C3" s="79"/>
      <c r="D3" s="79"/>
      <c r="E3" s="79"/>
      <c r="F3" s="79"/>
      <c r="G3" s="79"/>
      <c r="H3" s="79"/>
      <c r="I3" s="79"/>
      <c r="J3" s="79"/>
      <c r="K3" s="79"/>
    </row>
    <row r="4" spans="1:11" ht="15.75">
      <c r="A4" s="78" t="s">
        <v>1</v>
      </c>
      <c r="B4" s="78"/>
      <c r="C4" s="78"/>
      <c r="D4" s="78"/>
      <c r="E4" s="78"/>
      <c r="F4" s="78"/>
      <c r="G4" s="78"/>
      <c r="H4" s="78"/>
      <c r="I4" s="78"/>
      <c r="J4" s="78"/>
      <c r="K4" s="78"/>
    </row>
    <row r="6" spans="1:11" ht="15.75">
      <c r="A6" s="77" t="s">
        <v>2</v>
      </c>
      <c r="B6" s="77"/>
      <c r="C6" s="77"/>
      <c r="D6" s="77"/>
      <c r="E6" s="77"/>
      <c r="F6" s="77"/>
      <c r="G6" s="77"/>
      <c r="H6" s="77"/>
      <c r="I6" s="77"/>
      <c r="J6" s="77"/>
      <c r="K6" s="77"/>
    </row>
    <row r="8" spans="1:11" ht="15.75">
      <c r="A8" s="77" t="s">
        <v>3</v>
      </c>
      <c r="B8" s="77"/>
      <c r="C8" s="77"/>
      <c r="D8" s="77"/>
      <c r="E8" s="77"/>
      <c r="F8" s="77"/>
      <c r="G8" s="77"/>
      <c r="H8" s="77"/>
      <c r="I8" s="77"/>
      <c r="J8" s="77"/>
      <c r="K8" s="77"/>
    </row>
    <row r="9" spans="1:11" ht="15.75">
      <c r="A9" s="78" t="s">
        <v>4</v>
      </c>
      <c r="B9" s="78"/>
      <c r="C9" s="78"/>
      <c r="D9" s="78"/>
      <c r="E9" s="78"/>
      <c r="F9" s="78"/>
      <c r="G9" s="78"/>
      <c r="H9" s="78"/>
      <c r="I9" s="78"/>
      <c r="J9" s="78"/>
      <c r="K9" s="78"/>
    </row>
    <row r="11" spans="1:11" ht="15.75">
      <c r="A11" s="79" t="s">
        <v>5</v>
      </c>
      <c r="B11" s="79"/>
      <c r="C11" s="79"/>
      <c r="D11" s="79"/>
      <c r="E11" s="79"/>
      <c r="F11" s="79"/>
      <c r="G11" s="79"/>
      <c r="H11" s="79"/>
      <c r="I11" s="79"/>
      <c r="J11" s="79"/>
      <c r="K11" s="79"/>
    </row>
    <row r="14" spans="5:11" ht="15.75">
      <c r="E14" s="80" t="s">
        <v>6</v>
      </c>
      <c r="F14" s="80"/>
      <c r="G14" s="80"/>
      <c r="I14" s="80" t="s">
        <v>7</v>
      </c>
      <c r="J14" s="80"/>
      <c r="K14" s="80"/>
    </row>
    <row r="15" spans="5:11" ht="15.75">
      <c r="E15" s="3"/>
      <c r="F15" s="3"/>
      <c r="G15" s="3" t="s">
        <v>8</v>
      </c>
      <c r="I15" s="3"/>
      <c r="J15" s="3"/>
      <c r="K15" s="3" t="s">
        <v>9</v>
      </c>
    </row>
    <row r="16" spans="5:11" ht="15.75">
      <c r="E16" s="3" t="s">
        <v>10</v>
      </c>
      <c r="F16" s="3"/>
      <c r="G16" s="3" t="s">
        <v>11</v>
      </c>
      <c r="I16" s="3" t="s">
        <v>12</v>
      </c>
      <c r="J16" s="3"/>
      <c r="K16" s="3" t="s">
        <v>13</v>
      </c>
    </row>
    <row r="17" spans="5:11" ht="15.75">
      <c r="E17" s="3" t="s">
        <v>14</v>
      </c>
      <c r="F17" s="3"/>
      <c r="G17" s="3" t="s">
        <v>15</v>
      </c>
      <c r="I17" s="3" t="s">
        <v>16</v>
      </c>
      <c r="J17" s="3"/>
      <c r="K17" s="3" t="s">
        <v>17</v>
      </c>
    </row>
    <row r="18" spans="5:11" ht="15.75">
      <c r="E18" s="3" t="s">
        <v>18</v>
      </c>
      <c r="F18" s="3"/>
      <c r="G18" s="3" t="s">
        <v>19</v>
      </c>
      <c r="I18" s="3" t="s">
        <v>20</v>
      </c>
      <c r="J18" s="3"/>
      <c r="K18" s="3" t="s">
        <v>21</v>
      </c>
    </row>
    <row r="19" spans="5:11" ht="15.75">
      <c r="E19" s="5" t="s">
        <v>22</v>
      </c>
      <c r="F19" s="6"/>
      <c r="G19" s="5" t="s">
        <v>23</v>
      </c>
      <c r="H19" s="7"/>
      <c r="I19" s="5" t="str">
        <f>E19</f>
        <v>30 April 2006</v>
      </c>
      <c r="J19" s="6"/>
      <c r="K19" s="5" t="str">
        <f>G19</f>
        <v>30 April 2005</v>
      </c>
    </row>
    <row r="20" spans="5:11" ht="15.75">
      <c r="E20" s="3" t="s">
        <v>24</v>
      </c>
      <c r="G20" s="3" t="s">
        <v>25</v>
      </c>
      <c r="I20" s="3" t="s">
        <v>26</v>
      </c>
      <c r="K20" s="3" t="s">
        <v>27</v>
      </c>
    </row>
    <row r="22" spans="1:11" ht="15.75">
      <c r="A22" s="1" t="s">
        <v>28</v>
      </c>
      <c r="B22" s="1" t="s">
        <v>29</v>
      </c>
      <c r="E22" s="8">
        <f>GIS!G16</f>
        <v>12454</v>
      </c>
      <c r="F22" s="8"/>
      <c r="G22" s="8">
        <f>GIS!I16</f>
        <v>13340</v>
      </c>
      <c r="H22" s="8"/>
      <c r="I22" s="8">
        <f>GIS!K16</f>
        <v>12454</v>
      </c>
      <c r="J22" s="8"/>
      <c r="K22" s="8">
        <f>GIS!M16</f>
        <v>13340</v>
      </c>
    </row>
    <row r="23" spans="5:11" ht="15.75">
      <c r="E23" s="8"/>
      <c r="F23" s="8"/>
      <c r="G23" s="8"/>
      <c r="H23" s="8"/>
      <c r="I23" s="8"/>
      <c r="J23" s="8"/>
      <c r="K23" s="8"/>
    </row>
    <row r="24" spans="1:11" ht="15.75">
      <c r="A24" s="1" t="s">
        <v>30</v>
      </c>
      <c r="B24" s="1" t="s">
        <v>31</v>
      </c>
      <c r="E24" s="8">
        <f>GIS!G40</f>
        <v>1660</v>
      </c>
      <c r="F24" s="8"/>
      <c r="G24" s="8">
        <f>GIS!I40</f>
        <v>1982</v>
      </c>
      <c r="H24" s="8"/>
      <c r="I24" s="8">
        <f>GIS!K40</f>
        <v>1660</v>
      </c>
      <c r="J24" s="8"/>
      <c r="K24" s="8">
        <f>GIS!M40</f>
        <v>1982</v>
      </c>
    </row>
    <row r="25" spans="5:11" ht="15.75">
      <c r="E25" s="8"/>
      <c r="F25" s="8"/>
      <c r="G25" s="8"/>
      <c r="H25" s="8"/>
      <c r="I25" s="8"/>
      <c r="J25" s="8"/>
      <c r="K25" s="8"/>
    </row>
    <row r="26" spans="1:11" ht="15.75">
      <c r="A26" s="1" t="s">
        <v>32</v>
      </c>
      <c r="B26" s="1" t="s">
        <v>33</v>
      </c>
      <c r="E26" s="8"/>
      <c r="F26" s="8"/>
      <c r="G26" s="8"/>
      <c r="H26" s="8"/>
      <c r="I26" s="8"/>
      <c r="J26" s="8"/>
      <c r="K26" s="8"/>
    </row>
    <row r="27" spans="2:11" ht="15.75">
      <c r="B27" s="1" t="s">
        <v>34</v>
      </c>
      <c r="E27" s="8">
        <f>GIS!G47</f>
        <v>1412</v>
      </c>
      <c r="F27" s="8"/>
      <c r="G27" s="8">
        <f>GIS!I47</f>
        <v>1464</v>
      </c>
      <c r="H27" s="8"/>
      <c r="I27" s="8">
        <f>GIS!K47</f>
        <v>1412</v>
      </c>
      <c r="J27" s="8"/>
      <c r="K27" s="8">
        <f>GIS!M47</f>
        <v>1464</v>
      </c>
    </row>
    <row r="28" spans="5:11" ht="15.75">
      <c r="E28" s="8"/>
      <c r="F28" s="8"/>
      <c r="G28" s="8"/>
      <c r="H28" s="8"/>
      <c r="I28" s="8"/>
      <c r="J28" s="8"/>
      <c r="K28" s="8"/>
    </row>
    <row r="29" spans="1:11" ht="15.75">
      <c r="A29" s="1" t="s">
        <v>35</v>
      </c>
      <c r="B29" s="1" t="s">
        <v>36</v>
      </c>
      <c r="E29" s="8">
        <f>GIS!G47</f>
        <v>1412</v>
      </c>
      <c r="F29" s="8"/>
      <c r="G29" s="8">
        <f>GIS!I47</f>
        <v>1464</v>
      </c>
      <c r="H29" s="8"/>
      <c r="I29" s="8">
        <f>GIS!K47</f>
        <v>1412</v>
      </c>
      <c r="J29" s="8"/>
      <c r="K29" s="8">
        <f>GIS!M47</f>
        <v>1464</v>
      </c>
    </row>
    <row r="30" spans="5:11" ht="15.75">
      <c r="E30" s="8"/>
      <c r="F30" s="8"/>
      <c r="G30" s="8"/>
      <c r="H30" s="8"/>
      <c r="I30" s="8"/>
      <c r="J30" s="8"/>
      <c r="K30" s="8"/>
    </row>
    <row r="31" spans="1:11" ht="15.75">
      <c r="A31" s="1" t="s">
        <v>37</v>
      </c>
      <c r="B31" s="1" t="s">
        <v>38</v>
      </c>
      <c r="E31" s="9">
        <f>GIS!G55</f>
        <v>2.322368421052632</v>
      </c>
      <c r="F31" s="9"/>
      <c r="G31" s="9">
        <f>GIS!I55</f>
        <v>2.4078947368421053</v>
      </c>
      <c r="H31" s="9"/>
      <c r="I31" s="9">
        <f>GIS!K55</f>
        <v>2.322368421052632</v>
      </c>
      <c r="J31" s="9"/>
      <c r="K31" s="9">
        <f>GIS!M55</f>
        <v>2.4078947368421053</v>
      </c>
    </row>
    <row r="32" spans="5:11" ht="15.75">
      <c r="E32" s="8"/>
      <c r="F32" s="8"/>
      <c r="G32" s="8"/>
      <c r="H32" s="8"/>
      <c r="I32" s="8"/>
      <c r="J32" s="8"/>
      <c r="K32" s="8"/>
    </row>
    <row r="33" spans="1:11" ht="15.75">
      <c r="A33" s="1" t="s">
        <v>39</v>
      </c>
      <c r="B33" s="1" t="s">
        <v>40</v>
      </c>
      <c r="E33" s="9">
        <v>0</v>
      </c>
      <c r="F33" s="8"/>
      <c r="G33" s="9">
        <v>0</v>
      </c>
      <c r="H33" s="8"/>
      <c r="I33" s="9">
        <v>0</v>
      </c>
      <c r="J33" s="8"/>
      <c r="K33" s="9">
        <v>0</v>
      </c>
    </row>
    <row r="35" spans="1:11" ht="15.75">
      <c r="A35" s="1" t="s">
        <v>41</v>
      </c>
      <c r="B35" s="1" t="s">
        <v>42</v>
      </c>
      <c r="E35" s="9">
        <f>GBS!F95</f>
        <v>1.574391447368421</v>
      </c>
      <c r="F35" s="9"/>
      <c r="G35" s="9">
        <f>K35</f>
        <v>1.5511677631578948</v>
      </c>
      <c r="H35" s="9"/>
      <c r="I35" s="9">
        <f>GBS!F95</f>
        <v>1.574391447368421</v>
      </c>
      <c r="J35" s="9"/>
      <c r="K35" s="9">
        <f>GBS!H95</f>
        <v>1.5511677631578948</v>
      </c>
    </row>
    <row r="38" spans="1:11" ht="15.75">
      <c r="A38" s="77" t="s">
        <v>43</v>
      </c>
      <c r="B38" s="77"/>
      <c r="C38" s="77"/>
      <c r="D38" s="77"/>
      <c r="E38" s="77"/>
      <c r="F38" s="77"/>
      <c r="G38" s="77"/>
      <c r="H38" s="77"/>
      <c r="I38" s="77"/>
      <c r="J38" s="77"/>
      <c r="K38" s="77"/>
    </row>
    <row r="40" spans="1:11" ht="15.75">
      <c r="A40" s="1" t="s">
        <v>44</v>
      </c>
      <c r="B40" s="1" t="s">
        <v>45</v>
      </c>
      <c r="E40" s="8">
        <f>GIS!G35</f>
        <v>1691</v>
      </c>
      <c r="F40" s="8"/>
      <c r="G40" s="8">
        <f>GIS!I35</f>
        <v>1998</v>
      </c>
      <c r="H40" s="8"/>
      <c r="I40" s="8">
        <f>GIS!K35</f>
        <v>1691</v>
      </c>
      <c r="J40" s="8"/>
      <c r="K40" s="8">
        <f>GIS!M35</f>
        <v>1998</v>
      </c>
    </row>
    <row r="41" spans="5:11" ht="15.75">
      <c r="E41" s="8"/>
      <c r="F41" s="8"/>
      <c r="G41" s="8"/>
      <c r="H41" s="8"/>
      <c r="I41" s="8"/>
      <c r="J41" s="8"/>
      <c r="K41" s="8"/>
    </row>
    <row r="42" spans="1:11" ht="15.75">
      <c r="A42" s="1" t="s">
        <v>46</v>
      </c>
      <c r="B42" s="1" t="s">
        <v>47</v>
      </c>
      <c r="E42" s="8">
        <f>I42</f>
        <v>139</v>
      </c>
      <c r="F42" s="8"/>
      <c r="G42" s="8">
        <v>148</v>
      </c>
      <c r="H42" s="8"/>
      <c r="I42" s="8">
        <v>139</v>
      </c>
      <c r="J42" s="8"/>
      <c r="K42" s="8">
        <v>148</v>
      </c>
    </row>
    <row r="43" spans="5:11" ht="15.75">
      <c r="E43" s="8"/>
      <c r="F43" s="8"/>
      <c r="G43" s="8"/>
      <c r="H43" s="8"/>
      <c r="I43" s="8"/>
      <c r="J43" s="8"/>
      <c r="K43" s="8"/>
    </row>
    <row r="44" spans="1:11" ht="15.75">
      <c r="A44" s="1" t="s">
        <v>48</v>
      </c>
      <c r="B44" s="1" t="s">
        <v>49</v>
      </c>
      <c r="E44" s="8">
        <f>-GIS!G33</f>
        <v>12</v>
      </c>
      <c r="F44" s="8"/>
      <c r="G44" s="8">
        <f>-GIS!I33</f>
        <v>12</v>
      </c>
      <c r="H44" s="8"/>
      <c r="I44" s="8">
        <f>-GIS!K33</f>
        <v>12</v>
      </c>
      <c r="J44" s="8"/>
      <c r="K44" s="8">
        <f>-GIS!M33</f>
        <v>12</v>
      </c>
    </row>
  </sheetData>
  <mergeCells count="9">
    <mergeCell ref="A3:K3"/>
    <mergeCell ref="A4:K4"/>
    <mergeCell ref="A6:K6"/>
    <mergeCell ref="A8:K8"/>
    <mergeCell ref="A38:K38"/>
    <mergeCell ref="A9:K9"/>
    <mergeCell ref="A11:K11"/>
    <mergeCell ref="E14:G14"/>
    <mergeCell ref="I14:K14"/>
  </mergeCells>
  <printOptions/>
  <pageMargins left="0.7" right="0.7" top="0.7875" bottom="0.75" header="0.5" footer="0.5"/>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1:I21"/>
  <sheetViews>
    <sheetView workbookViewId="0" topLeftCell="A4">
      <selection activeCell="A20" sqref="A20"/>
    </sheetView>
  </sheetViews>
  <sheetFormatPr defaultColWidth="9.00390625" defaultRowHeight="15.75"/>
  <cols>
    <col min="1" max="4" width="8.75390625" style="1" customWidth="1"/>
    <col min="5" max="5" width="14.125" style="1" customWidth="1"/>
    <col min="6" max="16384" width="8.75390625" style="1" customWidth="1"/>
  </cols>
  <sheetData>
    <row r="11" spans="1:9" s="10" customFormat="1" ht="20.25">
      <c r="A11" s="83" t="s">
        <v>50</v>
      </c>
      <c r="B11" s="83"/>
      <c r="C11" s="83"/>
      <c r="D11" s="83"/>
      <c r="E11" s="83"/>
      <c r="F11" s="83"/>
      <c r="G11" s="83"/>
      <c r="H11" s="83"/>
      <c r="I11" s="83"/>
    </row>
    <row r="12" spans="1:9" s="11" customFormat="1" ht="12.75">
      <c r="A12" s="84" t="s">
        <v>51</v>
      </c>
      <c r="B12" s="84"/>
      <c r="C12" s="84"/>
      <c r="D12" s="84"/>
      <c r="E12" s="84"/>
      <c r="F12" s="84"/>
      <c r="G12" s="84"/>
      <c r="H12" s="84"/>
      <c r="I12" s="84"/>
    </row>
    <row r="13" spans="1:9" s="11" customFormat="1" ht="12.75">
      <c r="A13" s="84" t="s">
        <v>52</v>
      </c>
      <c r="B13" s="84"/>
      <c r="C13" s="84"/>
      <c r="D13" s="84"/>
      <c r="E13" s="84"/>
      <c r="F13" s="84"/>
      <c r="G13" s="84"/>
      <c r="H13" s="84"/>
      <c r="I13" s="84"/>
    </row>
    <row r="17" spans="1:9" s="12" customFormat="1" ht="18.75">
      <c r="A17" s="85" t="s">
        <v>53</v>
      </c>
      <c r="B17" s="85"/>
      <c r="C17" s="85"/>
      <c r="D17" s="85"/>
      <c r="E17" s="85"/>
      <c r="F17" s="85"/>
      <c r="G17" s="85"/>
      <c r="H17" s="85"/>
      <c r="I17" s="85"/>
    </row>
    <row r="18" spans="1:9" ht="15.75">
      <c r="A18" s="77" t="s">
        <v>54</v>
      </c>
      <c r="B18" s="77"/>
      <c r="C18" s="77"/>
      <c r="D18" s="77"/>
      <c r="E18" s="77"/>
      <c r="F18" s="77"/>
      <c r="G18" s="77"/>
      <c r="H18" s="77"/>
      <c r="I18" s="77"/>
    </row>
    <row r="19" spans="1:9" ht="15.75">
      <c r="A19" s="81" t="s">
        <v>55</v>
      </c>
      <c r="B19" s="81"/>
      <c r="C19" s="81"/>
      <c r="D19" s="81"/>
      <c r="E19" s="81"/>
      <c r="F19" s="81"/>
      <c r="G19" s="81"/>
      <c r="H19" s="81"/>
      <c r="I19" s="81"/>
    </row>
    <row r="20" ht="15.75">
      <c r="A20" s="13"/>
    </row>
    <row r="21" spans="1:9" ht="15.75">
      <c r="A21" s="82" t="s">
        <v>56</v>
      </c>
      <c r="B21" s="82"/>
      <c r="C21" s="82"/>
      <c r="D21" s="82"/>
      <c r="E21" s="82"/>
      <c r="F21" s="82"/>
      <c r="G21" s="82"/>
      <c r="H21" s="82"/>
      <c r="I21" s="82"/>
    </row>
  </sheetData>
  <mergeCells count="7">
    <mergeCell ref="A18:I18"/>
    <mergeCell ref="A19:I19"/>
    <mergeCell ref="A21:I21"/>
    <mergeCell ref="A11:I11"/>
    <mergeCell ref="A12:I12"/>
    <mergeCell ref="A13:I13"/>
    <mergeCell ref="A17:I17"/>
  </mergeCells>
  <printOptions/>
  <pageMargins left="0.5" right="0.5" top="0.75" bottom="0.75" header="0.5" footer="0.5"/>
  <pageSetup fitToHeight="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8"/>
  <sheetViews>
    <sheetView workbookViewId="0" topLeftCell="A1">
      <selection activeCell="A49" sqref="A49"/>
    </sheetView>
  </sheetViews>
  <sheetFormatPr defaultColWidth="9.00390625" defaultRowHeight="15.75"/>
  <cols>
    <col min="1" max="1" width="8.75390625" style="1" customWidth="1"/>
    <col min="2" max="2" width="2.50390625" style="1" customWidth="1"/>
    <col min="3" max="5" width="8.75390625" style="1" customWidth="1"/>
    <col min="6" max="6" width="11.00390625" style="1" customWidth="1"/>
    <col min="7" max="7" width="10.50390625" style="1" customWidth="1"/>
    <col min="8" max="8" width="11.875" style="1" customWidth="1"/>
    <col min="9" max="9" width="15.00390625" style="1" customWidth="1"/>
    <col min="10" max="16384" width="8.75390625" style="1" customWidth="1"/>
  </cols>
  <sheetData>
    <row r="1" spans="1:2" ht="15.75">
      <c r="A1" s="88" t="s">
        <v>57</v>
      </c>
      <c r="B1" s="88"/>
    </row>
    <row r="2" spans="1:9" ht="15.75">
      <c r="A2" s="89" t="s">
        <v>58</v>
      </c>
      <c r="B2" s="89"/>
      <c r="I2" s="14" t="s">
        <v>59</v>
      </c>
    </row>
    <row r="5" spans="1:9" s="15" customFormat="1" ht="15.75">
      <c r="A5" s="79" t="s">
        <v>60</v>
      </c>
      <c r="B5" s="79"/>
      <c r="C5" s="79"/>
      <c r="D5" s="79"/>
      <c r="E5" s="79"/>
      <c r="F5" s="79"/>
      <c r="G5" s="79"/>
      <c r="H5" s="79"/>
      <c r="I5" s="79"/>
    </row>
    <row r="6" spans="1:9" ht="15.75">
      <c r="A6" s="78" t="s">
        <v>61</v>
      </c>
      <c r="B6" s="78"/>
      <c r="C6" s="78"/>
      <c r="D6" s="78"/>
      <c r="E6" s="78"/>
      <c r="F6" s="78"/>
      <c r="G6" s="78"/>
      <c r="H6" s="78"/>
      <c r="I6" s="78"/>
    </row>
    <row r="8" spans="1:9" ht="15.75">
      <c r="A8" s="77" t="s">
        <v>62</v>
      </c>
      <c r="B8" s="77"/>
      <c r="C8" s="77"/>
      <c r="D8" s="77"/>
      <c r="E8" s="77"/>
      <c r="F8" s="77"/>
      <c r="G8" s="77"/>
      <c r="H8" s="77"/>
      <c r="I8" s="77"/>
    </row>
    <row r="11" spans="1:9" ht="15.75">
      <c r="A11" s="86" t="s">
        <v>63</v>
      </c>
      <c r="B11" s="86"/>
      <c r="C11" s="86"/>
      <c r="D11" s="86"/>
      <c r="E11" s="86"/>
      <c r="F11" s="86"/>
      <c r="G11" s="86"/>
      <c r="H11" s="86"/>
      <c r="I11" s="86"/>
    </row>
    <row r="12" spans="1:9" ht="15.75">
      <c r="A12" s="86"/>
      <c r="B12" s="86"/>
      <c r="C12" s="86"/>
      <c r="D12" s="86"/>
      <c r="E12" s="86"/>
      <c r="F12" s="86"/>
      <c r="G12" s="86"/>
      <c r="H12" s="86"/>
      <c r="I12" s="86"/>
    </row>
    <row r="14" spans="1:9" ht="15.75">
      <c r="A14" s="86" t="s">
        <v>64</v>
      </c>
      <c r="B14" s="86"/>
      <c r="C14" s="86"/>
      <c r="D14" s="86"/>
      <c r="E14" s="86"/>
      <c r="F14" s="86"/>
      <c r="G14" s="86"/>
      <c r="H14" s="86"/>
      <c r="I14" s="86"/>
    </row>
    <row r="15" spans="1:9" ht="15.75">
      <c r="A15" s="86"/>
      <c r="B15" s="86"/>
      <c r="C15" s="86"/>
      <c r="D15" s="86"/>
      <c r="E15" s="86"/>
      <c r="F15" s="86"/>
      <c r="G15" s="86"/>
      <c r="H15" s="86"/>
      <c r="I15" s="86"/>
    </row>
    <row r="16" spans="1:9" ht="15.75">
      <c r="A16" s="86"/>
      <c r="B16" s="86"/>
      <c r="C16" s="86"/>
      <c r="D16" s="86"/>
      <c r="E16" s="86"/>
      <c r="F16" s="86"/>
      <c r="G16" s="86"/>
      <c r="H16" s="86"/>
      <c r="I16" s="86"/>
    </row>
    <row r="18" spans="1:9" ht="15.75">
      <c r="A18" s="87" t="s">
        <v>65</v>
      </c>
      <c r="B18" s="87"/>
      <c r="C18" s="87"/>
      <c r="D18" s="87"/>
      <c r="E18" s="87"/>
      <c r="F18" s="87"/>
      <c r="G18" s="87"/>
      <c r="H18" s="87"/>
      <c r="I18" s="87"/>
    </row>
  </sheetData>
  <mergeCells count="8">
    <mergeCell ref="A1:B1"/>
    <mergeCell ref="A2:B2"/>
    <mergeCell ref="A5:I5"/>
    <mergeCell ref="A6:I6"/>
    <mergeCell ref="A8:I8"/>
    <mergeCell ref="A11:I12"/>
    <mergeCell ref="A14:I16"/>
    <mergeCell ref="A18:I18"/>
  </mergeCells>
  <printOptions/>
  <pageMargins left="0.5" right="0.5" top="0.75" bottom="0.75" header="0.5" footer="0.5"/>
  <pageSetup fitToHeight="0"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1">
      <selection activeCell="C86" sqref="C86"/>
    </sheetView>
  </sheetViews>
  <sheetFormatPr defaultColWidth="9.00390625" defaultRowHeight="15.75"/>
  <cols>
    <col min="1" max="1" width="2.25390625" style="17" customWidth="1"/>
    <col min="2" max="2" width="9.125" style="17" customWidth="1"/>
    <col min="3" max="3" width="22.00390625" style="17" customWidth="1"/>
    <col min="4" max="4" width="12.00390625" style="17" customWidth="1"/>
    <col min="5" max="5" width="13.25390625" style="18" customWidth="1"/>
    <col min="6" max="6" width="11.00390625" style="17" customWidth="1"/>
    <col min="7" max="7" width="3.125" style="17" customWidth="1"/>
    <col min="8" max="8" width="11.00390625" style="17" customWidth="1"/>
    <col min="9" max="16384" width="8.875" style="17" customWidth="1"/>
  </cols>
  <sheetData>
    <row r="1" spans="1:2" ht="15.75">
      <c r="A1" s="88" t="s">
        <v>66</v>
      </c>
      <c r="B1" s="88"/>
    </row>
    <row r="2" spans="1:8" ht="15.75">
      <c r="A2" s="89" t="s">
        <v>67</v>
      </c>
      <c r="B2" s="89"/>
      <c r="H2" s="19" t="s">
        <v>68</v>
      </c>
    </row>
    <row r="6" spans="1:8" ht="15.75">
      <c r="A6" s="91" t="s">
        <v>69</v>
      </c>
      <c r="B6" s="91"/>
      <c r="C6" s="91"/>
      <c r="D6" s="91"/>
      <c r="E6" s="91"/>
      <c r="F6" s="91"/>
      <c r="G6" s="91"/>
      <c r="H6" s="91"/>
    </row>
    <row r="7" spans="1:8" ht="15.75">
      <c r="A7" s="92" t="s">
        <v>70</v>
      </c>
      <c r="B7" s="92"/>
      <c r="C7" s="92"/>
      <c r="D7" s="92"/>
      <c r="E7" s="92"/>
      <c r="F7" s="92"/>
      <c r="G7" s="92"/>
      <c r="H7" s="92"/>
    </row>
    <row r="8" spans="1:8" ht="15.75">
      <c r="A8" s="21"/>
      <c r="B8" s="21"/>
      <c r="C8" s="22"/>
      <c r="D8" s="22"/>
      <c r="E8" s="21"/>
      <c r="F8" s="21"/>
      <c r="G8" s="21"/>
      <c r="H8" s="21"/>
    </row>
    <row r="9" spans="1:8" ht="15.75">
      <c r="A9" s="91" t="s">
        <v>71</v>
      </c>
      <c r="B9" s="91"/>
      <c r="C9" s="91"/>
      <c r="D9" s="91"/>
      <c r="E9" s="91"/>
      <c r="F9" s="91"/>
      <c r="G9" s="91"/>
      <c r="H9" s="91"/>
    </row>
    <row r="10" spans="1:8" ht="15.75">
      <c r="A10" s="23"/>
      <c r="B10" s="23"/>
      <c r="C10" s="23"/>
      <c r="D10" s="23"/>
      <c r="E10" s="21"/>
      <c r="F10" s="23"/>
      <c r="G10" s="23"/>
      <c r="H10" s="23"/>
    </row>
    <row r="11" spans="1:8" ht="15.75">
      <c r="A11" s="23"/>
      <c r="B11" s="23"/>
      <c r="C11" s="23"/>
      <c r="D11" s="23"/>
      <c r="E11" s="21"/>
      <c r="F11" s="24" t="s">
        <v>72</v>
      </c>
      <c r="G11" s="23"/>
      <c r="H11" s="24" t="s">
        <v>73</v>
      </c>
    </row>
    <row r="12" spans="1:8" ht="15.75">
      <c r="A12" s="23"/>
      <c r="B12" s="23"/>
      <c r="C12" s="23"/>
      <c r="D12" s="23"/>
      <c r="E12" s="21"/>
      <c r="F12" s="24" t="s">
        <v>74</v>
      </c>
      <c r="G12" s="23"/>
      <c r="H12" s="24" t="s">
        <v>75</v>
      </c>
    </row>
    <row r="13" spans="1:8" ht="15.75">
      <c r="A13" s="25"/>
      <c r="E13" s="26"/>
      <c r="F13" s="20" t="s">
        <v>76</v>
      </c>
      <c r="H13" s="20" t="s">
        <v>77</v>
      </c>
    </row>
    <row r="14" spans="5:8" ht="15.75">
      <c r="E14" s="27"/>
      <c r="F14" s="27" t="s">
        <v>78</v>
      </c>
      <c r="H14" s="27" t="s">
        <v>79</v>
      </c>
    </row>
    <row r="15" spans="5:8" ht="15.75">
      <c r="E15" s="27"/>
      <c r="F15" s="27"/>
      <c r="H15" s="27"/>
    </row>
    <row r="16" spans="2:8" ht="15.75">
      <c r="B16" s="28" t="s">
        <v>80</v>
      </c>
      <c r="F16" s="18"/>
      <c r="H16" s="18"/>
    </row>
    <row r="18" spans="1:5" ht="15.75">
      <c r="A18" s="28" t="s">
        <v>81</v>
      </c>
      <c r="E18" s="21"/>
    </row>
    <row r="19" spans="1:8" ht="15.75">
      <c r="A19" s="23"/>
      <c r="B19" s="17" t="s">
        <v>82</v>
      </c>
      <c r="E19" s="21"/>
      <c r="F19" s="17">
        <v>35671</v>
      </c>
      <c r="H19" s="17">
        <v>35644</v>
      </c>
    </row>
    <row r="20" spans="1:8" ht="15.75">
      <c r="A20" s="23"/>
      <c r="B20" s="29" t="s">
        <v>83</v>
      </c>
      <c r="E20" s="21"/>
      <c r="F20" s="17">
        <v>3</v>
      </c>
      <c r="H20" s="17">
        <v>0</v>
      </c>
    </row>
    <row r="21" spans="2:8" ht="15.75">
      <c r="B21" s="23" t="s">
        <v>84</v>
      </c>
      <c r="E21" s="21"/>
      <c r="F21" s="17">
        <v>1527</v>
      </c>
      <c r="H21" s="17">
        <v>1900</v>
      </c>
    </row>
    <row r="22" spans="2:8" ht="15.75" customHeight="1">
      <c r="B22" s="17" t="s">
        <v>85</v>
      </c>
      <c r="E22" s="21"/>
      <c r="F22" s="17">
        <v>1410</v>
      </c>
      <c r="H22" s="17">
        <v>977</v>
      </c>
    </row>
    <row r="23" spans="2:8" ht="15.75" customHeight="1">
      <c r="B23" s="17" t="s">
        <v>86</v>
      </c>
      <c r="E23" s="21"/>
      <c r="F23" s="30">
        <v>737</v>
      </c>
      <c r="H23" s="30">
        <v>743</v>
      </c>
    </row>
    <row r="24" ht="10.5" customHeight="1">
      <c r="E24" s="21"/>
    </row>
    <row r="25" spans="5:8" ht="15.75" customHeight="1">
      <c r="E25" s="21"/>
      <c r="F25" s="30">
        <f>SUM(F19:F24)</f>
        <v>39348</v>
      </c>
      <c r="H25" s="30">
        <f>SUM(H19:H24)</f>
        <v>39264</v>
      </c>
    </row>
    <row r="26" ht="15.75" customHeight="1">
      <c r="E26" s="21"/>
    </row>
    <row r="27" ht="15.75">
      <c r="A27" s="28" t="s">
        <v>87</v>
      </c>
    </row>
    <row r="28" spans="1:8" ht="15.75">
      <c r="A28" s="23"/>
      <c r="B28" s="17" t="s">
        <v>88</v>
      </c>
      <c r="E28" s="21"/>
      <c r="F28" s="17">
        <v>28543</v>
      </c>
      <c r="H28" s="17">
        <v>28794</v>
      </c>
    </row>
    <row r="29" spans="1:8" ht="15.75">
      <c r="A29" s="23"/>
      <c r="B29" s="17" t="s">
        <v>89</v>
      </c>
      <c r="E29" s="21"/>
      <c r="F29" s="17">
        <v>10774</v>
      </c>
      <c r="H29" s="17">
        <v>11283</v>
      </c>
    </row>
    <row r="30" spans="1:8" ht="15.75">
      <c r="A30" s="23"/>
      <c r="B30" s="17" t="s">
        <v>90</v>
      </c>
      <c r="E30" s="21"/>
      <c r="F30" s="17">
        <v>981</v>
      </c>
      <c r="H30" s="17">
        <v>777</v>
      </c>
    </row>
    <row r="31" spans="1:8" ht="15.75">
      <c r="A31" s="23"/>
      <c r="B31" s="17" t="s">
        <v>91</v>
      </c>
      <c r="E31" s="21"/>
      <c r="F31" s="17">
        <v>2690</v>
      </c>
      <c r="H31" s="17">
        <v>2334</v>
      </c>
    </row>
    <row r="32" spans="1:8" ht="15.75">
      <c r="A32" s="23"/>
      <c r="B32" s="29" t="s">
        <v>92</v>
      </c>
      <c r="E32" s="21"/>
      <c r="F32" s="17">
        <v>21827</v>
      </c>
      <c r="H32" s="17">
        <v>20417</v>
      </c>
    </row>
    <row r="33" spans="1:8" ht="15.75" customHeight="1">
      <c r="A33" s="23"/>
      <c r="B33" s="17" t="s">
        <v>93</v>
      </c>
      <c r="E33" s="21"/>
      <c r="F33" s="30">
        <v>2130</v>
      </c>
      <c r="H33" s="30">
        <v>1952</v>
      </c>
    </row>
    <row r="34" spans="1:5" ht="10.5" customHeight="1">
      <c r="A34" s="23"/>
      <c r="E34" s="21"/>
    </row>
    <row r="35" spans="5:8" ht="15.75" customHeight="1">
      <c r="E35" s="21"/>
      <c r="F35" s="30">
        <f>SUM(F28:F33)</f>
        <v>66945</v>
      </c>
      <c r="H35" s="30">
        <f>SUM(H28:H33)</f>
        <v>65557</v>
      </c>
    </row>
    <row r="36" ht="15.75" customHeight="1">
      <c r="E36" s="21"/>
    </row>
    <row r="37" spans="1:5" ht="15.75" customHeight="1">
      <c r="A37" s="23"/>
      <c r="B37" s="17" t="s">
        <v>94</v>
      </c>
      <c r="E37" s="21"/>
    </row>
    <row r="38" spans="1:5" ht="15.75" customHeight="1">
      <c r="A38" s="28" t="s">
        <v>95</v>
      </c>
      <c r="C38" s="23"/>
      <c r="D38" s="23"/>
      <c r="E38" s="21"/>
    </row>
    <row r="39" spans="1:8" ht="15.75" customHeight="1">
      <c r="A39" s="23"/>
      <c r="B39" s="17" t="s">
        <v>96</v>
      </c>
      <c r="E39" s="21"/>
      <c r="F39" s="17">
        <v>2601</v>
      </c>
      <c r="H39" s="17">
        <v>3135</v>
      </c>
    </row>
    <row r="40" spans="1:8" ht="15.75" customHeight="1">
      <c r="A40" s="23"/>
      <c r="B40" s="29" t="s">
        <v>97</v>
      </c>
      <c r="D40" s="23"/>
      <c r="E40" s="21"/>
      <c r="F40" s="17">
        <v>1462</v>
      </c>
      <c r="H40" s="17">
        <v>1150</v>
      </c>
    </row>
    <row r="41" spans="1:8" ht="15.75" customHeight="1">
      <c r="A41" s="23"/>
      <c r="B41" s="17" t="s">
        <v>98</v>
      </c>
      <c r="D41" s="23"/>
      <c r="E41" s="21"/>
      <c r="F41" s="30">
        <v>2154</v>
      </c>
      <c r="H41" s="30">
        <v>1835</v>
      </c>
    </row>
    <row r="42" spans="1:8" ht="15.75" hidden="1">
      <c r="A42" s="23"/>
      <c r="B42" s="17" t="s">
        <v>99</v>
      </c>
      <c r="E42" s="21"/>
      <c r="F42" s="30">
        <v>0</v>
      </c>
      <c r="H42" s="30">
        <v>0</v>
      </c>
    </row>
    <row r="43" spans="1:5" ht="10.5" customHeight="1">
      <c r="A43" s="23"/>
      <c r="B43" s="23"/>
      <c r="E43" s="21"/>
    </row>
    <row r="44" spans="1:8" ht="15.75" customHeight="1">
      <c r="A44" s="23"/>
      <c r="B44" s="23"/>
      <c r="E44" s="21"/>
      <c r="F44" s="30">
        <f>SUM(F39:F43)</f>
        <v>6217</v>
      </c>
      <c r="H44" s="30">
        <f>SUM(H39:H43)</f>
        <v>6120</v>
      </c>
    </row>
    <row r="45" spans="1:5" ht="15.75" customHeight="1">
      <c r="A45" s="23"/>
      <c r="B45" s="23"/>
      <c r="E45" s="21"/>
    </row>
    <row r="46" spans="1:5" ht="15.75" customHeight="1">
      <c r="A46" s="23"/>
      <c r="B46" s="23"/>
      <c r="E46" s="21"/>
    </row>
    <row r="47" spans="1:8" ht="15.75" customHeight="1">
      <c r="A47" s="31" t="s">
        <v>100</v>
      </c>
      <c r="E47" s="21"/>
      <c r="F47" s="32">
        <f>F35-F44</f>
        <v>60728</v>
      </c>
      <c r="H47" s="32">
        <f>H35-H44</f>
        <v>59437</v>
      </c>
    </row>
    <row r="48" spans="1:8" ht="15.75" customHeight="1">
      <c r="A48" s="31"/>
      <c r="E48" s="21"/>
      <c r="F48" s="33"/>
      <c r="H48" s="33"/>
    </row>
    <row r="49" spans="1:8" ht="15.75" customHeight="1">
      <c r="A49" s="31"/>
      <c r="E49" s="21"/>
      <c r="F49" s="33"/>
      <c r="H49" s="33"/>
    </row>
    <row r="50" spans="1:8" ht="15.75" customHeight="1">
      <c r="A50" s="31"/>
      <c r="E50" s="21"/>
      <c r="F50" s="33"/>
      <c r="H50" s="33"/>
    </row>
    <row r="51" spans="1:8" ht="15.75" customHeight="1">
      <c r="A51" s="88" t="s">
        <v>101</v>
      </c>
      <c r="B51" s="88"/>
      <c r="E51" s="21"/>
      <c r="F51" s="33"/>
      <c r="H51" s="33"/>
    </row>
    <row r="52" spans="1:8" ht="15.75" customHeight="1">
      <c r="A52" s="89" t="s">
        <v>102</v>
      </c>
      <c r="B52" s="89"/>
      <c r="E52" s="21"/>
      <c r="F52" s="33"/>
      <c r="H52" s="19" t="s">
        <v>103</v>
      </c>
    </row>
    <row r="53" spans="1:8" ht="15.75" customHeight="1">
      <c r="A53" s="31"/>
      <c r="E53" s="21"/>
      <c r="F53" s="33"/>
      <c r="H53" s="33"/>
    </row>
    <row r="54" spans="1:8" ht="15.75" customHeight="1">
      <c r="A54" s="31"/>
      <c r="E54" s="21"/>
      <c r="F54" s="33"/>
      <c r="H54" s="33"/>
    </row>
    <row r="55" spans="1:8" ht="15.75" customHeight="1">
      <c r="A55" s="31"/>
      <c r="E55" s="21"/>
      <c r="F55" s="24" t="s">
        <v>104</v>
      </c>
      <c r="G55" s="23"/>
      <c r="H55" s="24" t="s">
        <v>105</v>
      </c>
    </row>
    <row r="56" spans="1:8" ht="15.75">
      <c r="A56" s="23"/>
      <c r="B56" s="23"/>
      <c r="C56" s="23"/>
      <c r="D56" s="23"/>
      <c r="E56" s="21"/>
      <c r="F56" s="24" t="s">
        <v>106</v>
      </c>
      <c r="G56" s="23"/>
      <c r="H56" s="24" t="s">
        <v>107</v>
      </c>
    </row>
    <row r="57" spans="1:8" ht="15.75">
      <c r="A57" s="25"/>
      <c r="E57" s="26"/>
      <c r="F57" s="20" t="str">
        <f>F13</f>
        <v>30 Apr 2006</v>
      </c>
      <c r="H57" s="20" t="s">
        <v>108</v>
      </c>
    </row>
    <row r="58" spans="5:8" ht="15.75">
      <c r="E58" s="27"/>
      <c r="F58" s="27" t="s">
        <v>109</v>
      </c>
      <c r="H58" s="27" t="s">
        <v>110</v>
      </c>
    </row>
    <row r="59" spans="5:8" ht="15.75">
      <c r="E59" s="27"/>
      <c r="F59" s="27"/>
      <c r="H59" s="27"/>
    </row>
    <row r="60" spans="5:8" ht="15.75">
      <c r="E60" s="27"/>
      <c r="F60" s="27"/>
      <c r="H60" s="27"/>
    </row>
    <row r="61" spans="1:8" ht="15.75">
      <c r="A61" s="28"/>
      <c r="E61" s="21"/>
      <c r="F61" s="33"/>
      <c r="H61" s="33"/>
    </row>
    <row r="62" spans="1:8" ht="15.75">
      <c r="A62" s="28" t="s">
        <v>111</v>
      </c>
      <c r="E62" s="21"/>
      <c r="F62" s="30">
        <f>F25+F47</f>
        <v>100076</v>
      </c>
      <c r="H62" s="30">
        <f>H25+H47</f>
        <v>98701</v>
      </c>
    </row>
    <row r="63" ht="15.75">
      <c r="E63" s="21"/>
    </row>
    <row r="64" spans="1:5" ht="15.75">
      <c r="A64" s="31" t="s">
        <v>112</v>
      </c>
      <c r="B64" s="29"/>
      <c r="E64" s="21"/>
    </row>
    <row r="65" spans="1:8" ht="15.75">
      <c r="A65" s="31"/>
      <c r="B65" s="29" t="s">
        <v>113</v>
      </c>
      <c r="E65" s="21"/>
      <c r="F65" s="17">
        <v>0</v>
      </c>
      <c r="H65" s="17">
        <v>-12</v>
      </c>
    </row>
    <row r="66" spans="1:8" ht="15.75">
      <c r="A66" s="23"/>
      <c r="B66" s="29" t="s">
        <v>114</v>
      </c>
      <c r="E66" s="21"/>
      <c r="F66" s="30">
        <v>-2245</v>
      </c>
      <c r="H66" s="30">
        <v>-2307</v>
      </c>
    </row>
    <row r="67" spans="1:5" ht="10.5" customHeight="1">
      <c r="A67" s="23"/>
      <c r="B67" s="29"/>
      <c r="E67" s="21"/>
    </row>
    <row r="68" spans="1:8" ht="15.75">
      <c r="A68" s="23"/>
      <c r="B68" s="29"/>
      <c r="E68" s="21"/>
      <c r="F68" s="30">
        <f>SUM(F65:F66)</f>
        <v>-2245</v>
      </c>
      <c r="H68" s="30">
        <f>SUM(H65:H66)</f>
        <v>-2319</v>
      </c>
    </row>
    <row r="69" ht="15.75">
      <c r="E69" s="21"/>
    </row>
    <row r="70" spans="1:8" ht="15.75">
      <c r="A70" s="28" t="s">
        <v>115</v>
      </c>
      <c r="E70" s="21"/>
      <c r="F70" s="34">
        <f>F62+F68</f>
        <v>97831</v>
      </c>
      <c r="H70" s="34">
        <f>H62+H68</f>
        <v>96382</v>
      </c>
    </row>
    <row r="71" s="23" customFormat="1" ht="15.75">
      <c r="E71" s="21"/>
    </row>
    <row r="72" spans="1:8" ht="15.75" hidden="1">
      <c r="A72" s="31" t="s">
        <v>116</v>
      </c>
      <c r="E72" s="21"/>
      <c r="F72" s="30">
        <v>-2087</v>
      </c>
      <c r="H72" s="30">
        <v>-1984</v>
      </c>
    </row>
    <row r="73" spans="1:8" ht="12.75" customHeight="1" hidden="1">
      <c r="A73" s="17" t="s">
        <v>117</v>
      </c>
      <c r="E73" s="21"/>
      <c r="F73" s="35"/>
      <c r="H73" s="35"/>
    </row>
    <row r="74" spans="1:8" ht="15.75" hidden="1">
      <c r="A74" s="28" t="s">
        <v>118</v>
      </c>
      <c r="E74" s="21"/>
      <c r="F74" s="34">
        <f>SUM(F70:F73)</f>
        <v>95744</v>
      </c>
      <c r="H74" s="34">
        <f>SUM(H70:H73)</f>
        <v>94398</v>
      </c>
    </row>
    <row r="75" ht="15.75">
      <c r="E75" s="21"/>
    </row>
    <row r="76" ht="15.75">
      <c r="E76" s="21"/>
    </row>
    <row r="77" ht="15.75">
      <c r="E77" s="21"/>
    </row>
    <row r="78" spans="2:5" ht="15.75">
      <c r="B78" s="28" t="s">
        <v>119</v>
      </c>
      <c r="E78" s="21"/>
    </row>
    <row r="79" spans="5:6" ht="15.75">
      <c r="E79" s="21"/>
      <c r="F79" s="18"/>
    </row>
    <row r="80" spans="1:6" ht="15.75">
      <c r="A80" s="28" t="s">
        <v>120</v>
      </c>
      <c r="E80" s="21"/>
      <c r="F80" s="18"/>
    </row>
    <row r="81" spans="1:6" ht="15.75">
      <c r="A81" s="28"/>
      <c r="B81" s="17" t="s">
        <v>121</v>
      </c>
      <c r="E81" s="21"/>
      <c r="F81" s="18"/>
    </row>
    <row r="82" spans="1:8" ht="15.75">
      <c r="A82" s="23"/>
      <c r="B82" s="17" t="s">
        <v>122</v>
      </c>
      <c r="E82" s="21"/>
      <c r="F82" s="17">
        <v>60800</v>
      </c>
      <c r="H82" s="17">
        <v>60800</v>
      </c>
    </row>
    <row r="83" spans="2:8" ht="15.75">
      <c r="B83" s="17" t="s">
        <v>123</v>
      </c>
      <c r="E83" s="21"/>
      <c r="F83" s="17">
        <v>789</v>
      </c>
      <c r="H83" s="17">
        <v>789</v>
      </c>
    </row>
    <row r="84" spans="1:10" ht="15.75">
      <c r="A84" s="28"/>
      <c r="B84" s="17" t="s">
        <v>124</v>
      </c>
      <c r="E84" s="21"/>
      <c r="F84" s="17">
        <v>34134</v>
      </c>
      <c r="H84" s="17">
        <v>32722</v>
      </c>
      <c r="J84" s="36">
        <f>F84-H84</f>
        <v>1412</v>
      </c>
    </row>
    <row r="85" spans="5:8" ht="10.5" customHeight="1">
      <c r="E85" s="21"/>
      <c r="F85" s="37"/>
      <c r="H85" s="38"/>
    </row>
    <row r="86" spans="5:8" ht="15.75">
      <c r="E86" s="21"/>
      <c r="F86" s="17">
        <f>SUM(F82:F85)</f>
        <v>95723</v>
      </c>
      <c r="H86" s="17">
        <f>SUM(H82:H84)</f>
        <v>94311</v>
      </c>
    </row>
    <row r="87" ht="15.75">
      <c r="E87" s="21"/>
    </row>
    <row r="88" spans="2:8" ht="15.75">
      <c r="B88" s="29" t="s">
        <v>125</v>
      </c>
      <c r="E88" s="21"/>
      <c r="F88" s="30">
        <v>2108</v>
      </c>
      <c r="H88" s="30">
        <v>2071</v>
      </c>
    </row>
    <row r="89" spans="2:5" ht="15.75">
      <c r="B89" s="29"/>
      <c r="E89" s="21"/>
    </row>
    <row r="90" spans="1:8" ht="15.75">
      <c r="A90" s="28" t="s">
        <v>126</v>
      </c>
      <c r="B90" s="29"/>
      <c r="E90" s="21"/>
      <c r="F90" s="34">
        <f>SUM(F86:F88)</f>
        <v>97831</v>
      </c>
      <c r="H90" s="34">
        <f>SUM(H86:H88)</f>
        <v>96382</v>
      </c>
    </row>
    <row r="91" ht="15.75">
      <c r="E91" s="21"/>
    </row>
    <row r="92" spans="5:8" ht="15.75">
      <c r="E92" s="21"/>
      <c r="F92" s="27" t="s">
        <v>127</v>
      </c>
      <c r="H92" s="27" t="s">
        <v>128</v>
      </c>
    </row>
    <row r="93" spans="1:5" ht="15.75">
      <c r="A93" s="28" t="s">
        <v>129</v>
      </c>
      <c r="E93" s="21"/>
    </row>
    <row r="94" spans="1:2" ht="15.75">
      <c r="A94" s="23"/>
      <c r="B94" s="17" t="s">
        <v>130</v>
      </c>
    </row>
    <row r="95" spans="2:8" ht="15.75">
      <c r="B95" s="17" t="s">
        <v>131</v>
      </c>
      <c r="F95" s="39">
        <f>(F86)/F82</f>
        <v>1.574391447368421</v>
      </c>
      <c r="H95" s="39">
        <f>(H86)/H82</f>
        <v>1.5511677631578948</v>
      </c>
    </row>
    <row r="100" spans="1:8" ht="15.75">
      <c r="A100" s="90" t="s">
        <v>132</v>
      </c>
      <c r="B100" s="90"/>
      <c r="C100" s="90"/>
      <c r="D100" s="90"/>
      <c r="E100" s="90"/>
      <c r="F100" s="90"/>
      <c r="G100" s="90"/>
      <c r="H100" s="90"/>
    </row>
    <row r="101" spans="1:8" ht="15.75">
      <c r="A101" s="90" t="s">
        <v>133</v>
      </c>
      <c r="B101" s="90"/>
      <c r="C101" s="90"/>
      <c r="D101" s="90"/>
      <c r="E101" s="90"/>
      <c r="F101" s="90"/>
      <c r="G101" s="90"/>
      <c r="H101" s="90"/>
    </row>
  </sheetData>
  <mergeCells count="9">
    <mergeCell ref="A1:B1"/>
    <mergeCell ref="A2:B2"/>
    <mergeCell ref="A6:H6"/>
    <mergeCell ref="A7:H7"/>
    <mergeCell ref="A101:H101"/>
    <mergeCell ref="A9:H9"/>
    <mergeCell ref="A51:B51"/>
    <mergeCell ref="A52:B52"/>
    <mergeCell ref="A100:H100"/>
  </mergeCells>
  <printOptions/>
  <pageMargins left="0.5" right="0.5" top="0.75" bottom="0.75" header="0.5" footer="0.5"/>
  <pageSetup firstPageNumber="2" useFirstPageNumber="1" fitToHeight="0"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58"/>
  <sheetViews>
    <sheetView workbookViewId="0" topLeftCell="A1">
      <selection activeCell="A115" sqref="A115"/>
    </sheetView>
  </sheetViews>
  <sheetFormatPr defaultColWidth="9.00390625" defaultRowHeight="15.75"/>
  <cols>
    <col min="1" max="1" width="2.125" style="1" customWidth="1"/>
    <col min="2" max="2" width="8.75390625" style="1" customWidth="1"/>
    <col min="3" max="3" width="3.75390625" style="1" customWidth="1"/>
    <col min="4" max="4" width="7.125" style="1" customWidth="1"/>
    <col min="5" max="5" width="12.375" style="1" customWidth="1"/>
    <col min="6" max="6" width="19.00390625" style="1" customWidth="1"/>
    <col min="7" max="7" width="8.125" style="1" customWidth="1"/>
    <col min="8" max="8" width="1.625" style="1" customWidth="1"/>
    <col min="9" max="9" width="8.125" style="1" customWidth="1"/>
    <col min="10" max="10" width="1.4921875" style="1" customWidth="1"/>
    <col min="11" max="11" width="8.375" style="1" customWidth="1"/>
    <col min="12" max="12" width="1.625" style="1" customWidth="1"/>
    <col min="13" max="13" width="9.625" style="1" customWidth="1"/>
    <col min="14" max="16384" width="8.75390625" style="1" customWidth="1"/>
  </cols>
  <sheetData>
    <row r="1" ht="15.75">
      <c r="A1" s="1" t="s">
        <v>134</v>
      </c>
    </row>
    <row r="2" spans="1:13" ht="15.75">
      <c r="A2" s="89" t="s">
        <v>135</v>
      </c>
      <c r="B2" s="89"/>
      <c r="M2" s="14" t="s">
        <v>136</v>
      </c>
    </row>
    <row r="3" ht="8.25" customHeight="1"/>
    <row r="4" spans="1:13" ht="15.75">
      <c r="A4" s="79" t="str">
        <f>GBS!A6</f>
        <v>MINTYE INDUSTRIES BHD.</v>
      </c>
      <c r="B4" s="79"/>
      <c r="C4" s="79"/>
      <c r="D4" s="79"/>
      <c r="E4" s="79"/>
      <c r="F4" s="79"/>
      <c r="G4" s="79"/>
      <c r="H4" s="79"/>
      <c r="I4" s="79"/>
      <c r="J4" s="79"/>
      <c r="K4" s="79"/>
      <c r="L4" s="79"/>
      <c r="M4" s="79"/>
    </row>
    <row r="5" spans="1:13" ht="15.75">
      <c r="A5" s="78" t="s">
        <v>137</v>
      </c>
      <c r="B5" s="78"/>
      <c r="C5" s="78"/>
      <c r="D5" s="78"/>
      <c r="E5" s="78"/>
      <c r="F5" s="78"/>
      <c r="G5" s="78"/>
      <c r="H5" s="78"/>
      <c r="I5" s="78"/>
      <c r="J5" s="78"/>
      <c r="K5" s="78"/>
      <c r="L5" s="78"/>
      <c r="M5" s="78"/>
    </row>
    <row r="6" ht="7.5" customHeight="1"/>
    <row r="7" spans="1:13" ht="15.75">
      <c r="A7" s="79" t="s">
        <v>138</v>
      </c>
      <c r="B7" s="79"/>
      <c r="C7" s="79"/>
      <c r="D7" s="79"/>
      <c r="E7" s="79"/>
      <c r="F7" s="79"/>
      <c r="G7" s="79"/>
      <c r="H7" s="79"/>
      <c r="I7" s="79"/>
      <c r="J7" s="79"/>
      <c r="K7" s="79"/>
      <c r="L7" s="79"/>
      <c r="M7" s="79"/>
    </row>
    <row r="9" spans="7:13" ht="15.75" hidden="1">
      <c r="G9" s="94" t="s">
        <v>139</v>
      </c>
      <c r="H9" s="94"/>
      <c r="I9" s="94"/>
      <c r="K9" s="94" t="s">
        <v>140</v>
      </c>
      <c r="L9" s="94"/>
      <c r="M9" s="94"/>
    </row>
    <row r="10" spans="7:13" ht="15.75">
      <c r="G10" s="77" t="s">
        <v>141</v>
      </c>
      <c r="H10" s="77"/>
      <c r="I10" s="77"/>
      <c r="K10" s="77" t="s">
        <v>142</v>
      </c>
      <c r="L10" s="77"/>
      <c r="M10" s="77"/>
    </row>
    <row r="11" spans="1:13" ht="15.75">
      <c r="A11" s="13"/>
      <c r="F11" s="13"/>
      <c r="G11" s="77" t="s">
        <v>143</v>
      </c>
      <c r="H11" s="77"/>
      <c r="I11" s="77"/>
      <c r="J11" s="13"/>
      <c r="K11" s="77" t="s">
        <v>144</v>
      </c>
      <c r="L11" s="77"/>
      <c r="M11" s="77"/>
    </row>
    <row r="12" spans="6:13" ht="15.75">
      <c r="F12" s="13"/>
      <c r="G12" s="93" t="s">
        <v>145</v>
      </c>
      <c r="H12" s="93"/>
      <c r="I12" s="93"/>
      <c r="J12" s="13"/>
      <c r="K12" s="93" t="str">
        <f>G12</f>
        <v>30 April</v>
      </c>
      <c r="L12" s="93"/>
      <c r="M12" s="93"/>
    </row>
    <row r="13" spans="7:13" ht="15.75">
      <c r="G13" s="2">
        <v>2006</v>
      </c>
      <c r="H13" s="2"/>
      <c r="I13" s="2">
        <v>2005</v>
      </c>
      <c r="J13" s="2"/>
      <c r="K13" s="2">
        <f>G13</f>
        <v>2006</v>
      </c>
      <c r="L13" s="2"/>
      <c r="M13" s="2">
        <f>I13</f>
        <v>2005</v>
      </c>
    </row>
    <row r="14" spans="6:13" ht="15.75">
      <c r="F14" s="4"/>
      <c r="G14" s="4" t="s">
        <v>146</v>
      </c>
      <c r="H14" s="4"/>
      <c r="I14" s="4" t="s">
        <v>147</v>
      </c>
      <c r="J14" s="4"/>
      <c r="K14" s="4" t="s">
        <v>148</v>
      </c>
      <c r="L14" s="4"/>
      <c r="M14" s="4" t="s">
        <v>149</v>
      </c>
    </row>
    <row r="15" spans="1:9" ht="15.75">
      <c r="A15" s="13" t="s">
        <v>150</v>
      </c>
      <c r="B15" s="13"/>
      <c r="F15" s="3"/>
      <c r="G15" s="8"/>
      <c r="H15" s="8"/>
      <c r="I15" s="8"/>
    </row>
    <row r="16" spans="2:13" ht="15.75">
      <c r="B16" s="1" t="s">
        <v>151</v>
      </c>
      <c r="G16" s="8">
        <v>12454</v>
      </c>
      <c r="H16" s="8"/>
      <c r="I16" s="8">
        <v>13340</v>
      </c>
      <c r="K16" s="8">
        <f>G16</f>
        <v>12454</v>
      </c>
      <c r="L16" s="8"/>
      <c r="M16" s="8">
        <f>I16</f>
        <v>13340</v>
      </c>
    </row>
    <row r="17" spans="2:13" ht="13.5" customHeight="1">
      <c r="B17" s="1" t="s">
        <v>152</v>
      </c>
      <c r="G17" s="8"/>
      <c r="H17" s="8"/>
      <c r="I17" s="8"/>
      <c r="K17" s="8"/>
      <c r="L17" s="8"/>
      <c r="M17" s="8"/>
    </row>
    <row r="18" spans="1:13" ht="15.75">
      <c r="A18" s="13"/>
      <c r="B18" s="1" t="s">
        <v>153</v>
      </c>
      <c r="G18" s="41">
        <v>-9236</v>
      </c>
      <c r="H18" s="8"/>
      <c r="I18" s="41">
        <v>-9691</v>
      </c>
      <c r="K18" s="41">
        <f>G18</f>
        <v>-9236</v>
      </c>
      <c r="L18" s="8"/>
      <c r="M18" s="41">
        <f>I18</f>
        <v>-9691</v>
      </c>
    </row>
    <row r="19" spans="6:13" ht="7.5" customHeight="1">
      <c r="F19" s="3"/>
      <c r="G19" s="8"/>
      <c r="H19" s="8"/>
      <c r="I19" s="8"/>
      <c r="K19" s="8"/>
      <c r="L19" s="8"/>
      <c r="M19" s="8"/>
    </row>
    <row r="20" spans="2:13" ht="15.75">
      <c r="B20" s="1" t="s">
        <v>154</v>
      </c>
      <c r="F20" s="3"/>
      <c r="G20" s="8">
        <f>G16+G18</f>
        <v>3218</v>
      </c>
      <c r="H20" s="8"/>
      <c r="I20" s="8">
        <f>SUM(I15:I18)</f>
        <v>3649</v>
      </c>
      <c r="K20" s="8">
        <f>K16+K18</f>
        <v>3218</v>
      </c>
      <c r="M20" s="8">
        <f>SUM(M15:M18)</f>
        <v>3649</v>
      </c>
    </row>
    <row r="21" spans="6:13" ht="8.25" customHeight="1">
      <c r="F21" s="3"/>
      <c r="G21" s="8"/>
      <c r="H21" s="8"/>
      <c r="I21" s="8"/>
      <c r="K21" s="8"/>
      <c r="L21" s="8"/>
      <c r="M21" s="8"/>
    </row>
    <row r="22" spans="2:13" ht="15.75">
      <c r="B22" s="1" t="s">
        <v>155</v>
      </c>
      <c r="F22" s="3"/>
      <c r="G22" s="41">
        <v>342</v>
      </c>
      <c r="H22" s="8"/>
      <c r="I22" s="41">
        <v>344</v>
      </c>
      <c r="K22" s="41">
        <f>G22</f>
        <v>342</v>
      </c>
      <c r="L22" s="8"/>
      <c r="M22" s="41">
        <f>I22</f>
        <v>344</v>
      </c>
    </row>
    <row r="23" spans="7:13" ht="15" customHeight="1">
      <c r="G23" s="8">
        <f>SUM(G20:G22)</f>
        <v>3560</v>
      </c>
      <c r="H23" s="8"/>
      <c r="I23" s="8">
        <f>SUM(I20:I22)</f>
        <v>3993</v>
      </c>
      <c r="K23" s="8">
        <f>SUM(K20:K22)</f>
        <v>3560</v>
      </c>
      <c r="L23" s="8"/>
      <c r="M23" s="8">
        <f>SUM(M20:M22)</f>
        <v>3993</v>
      </c>
    </row>
    <row r="24" spans="2:13" ht="13.5" customHeight="1">
      <c r="B24" s="1" t="s">
        <v>156</v>
      </c>
      <c r="G24" s="8"/>
      <c r="H24" s="8"/>
      <c r="I24" s="8"/>
      <c r="K24" s="8"/>
      <c r="L24" s="8"/>
      <c r="M24" s="8"/>
    </row>
    <row r="25" spans="1:13" ht="15.75">
      <c r="A25" s="13" t="s">
        <v>157</v>
      </c>
      <c r="G25" s="8"/>
      <c r="H25" s="8"/>
      <c r="I25" s="8"/>
      <c r="K25" s="8"/>
      <c r="L25" s="8"/>
      <c r="M25" s="8"/>
    </row>
    <row r="26" spans="2:13" ht="15.75">
      <c r="B26" s="1" t="s">
        <v>158</v>
      </c>
      <c r="F26" s="3"/>
      <c r="G26" s="8">
        <v>-586</v>
      </c>
      <c r="H26" s="8"/>
      <c r="I26" s="8">
        <v>-527</v>
      </c>
      <c r="K26" s="8">
        <f>G26</f>
        <v>-586</v>
      </c>
      <c r="L26" s="8"/>
      <c r="M26" s="8">
        <f>I26</f>
        <v>-527</v>
      </c>
    </row>
    <row r="27" spans="2:13" ht="15.75">
      <c r="B27" s="1" t="s">
        <v>159</v>
      </c>
      <c r="G27" s="8">
        <v>-1253</v>
      </c>
      <c r="H27" s="8"/>
      <c r="I27" s="8">
        <v>-1439</v>
      </c>
      <c r="J27" s="14"/>
      <c r="K27" s="8">
        <f>G27</f>
        <v>-1253</v>
      </c>
      <c r="L27" s="14"/>
      <c r="M27" s="8">
        <f>I27</f>
        <v>-1439</v>
      </c>
    </row>
    <row r="28" spans="2:13" ht="15.75">
      <c r="B28" s="42" t="s">
        <v>160</v>
      </c>
      <c r="F28" s="3"/>
      <c r="G28" s="8"/>
      <c r="H28" s="8"/>
      <c r="I28" s="8"/>
      <c r="K28" s="8"/>
      <c r="L28" s="8"/>
      <c r="M28" s="8"/>
    </row>
    <row r="29" spans="2:13" ht="15.75">
      <c r="B29" s="42" t="s">
        <v>161</v>
      </c>
      <c r="G29" s="41">
        <v>-18</v>
      </c>
      <c r="H29" s="8"/>
      <c r="I29" s="41">
        <v>-17</v>
      </c>
      <c r="K29" s="41">
        <f>G29</f>
        <v>-18</v>
      </c>
      <c r="L29" s="8"/>
      <c r="M29" s="41">
        <f>I29</f>
        <v>-17</v>
      </c>
    </row>
    <row r="30" spans="2:13" ht="9.75" customHeight="1">
      <c r="B30" s="42"/>
      <c r="G30" s="8"/>
      <c r="H30" s="8"/>
      <c r="I30" s="8"/>
      <c r="K30" s="8"/>
      <c r="L30" s="8"/>
      <c r="M30" s="8"/>
    </row>
    <row r="31" spans="2:13" ht="16.5" customHeight="1">
      <c r="B31" s="43" t="s">
        <v>162</v>
      </c>
      <c r="G31" s="8">
        <f>SUM(G23:G29)</f>
        <v>1703</v>
      </c>
      <c r="H31" s="8"/>
      <c r="I31" s="8">
        <f>SUM(I23:I29)</f>
        <v>2010</v>
      </c>
      <c r="K31" s="8">
        <f>SUM(K23:K29)</f>
        <v>1703</v>
      </c>
      <c r="L31" s="8"/>
      <c r="M31" s="8">
        <f>SUM(M23:M29)</f>
        <v>2010</v>
      </c>
    </row>
    <row r="32" spans="2:13" ht="15.75">
      <c r="B32" s="43"/>
      <c r="G32" s="8"/>
      <c r="H32" s="8"/>
      <c r="I32" s="8"/>
      <c r="K32" s="8"/>
      <c r="L32" s="8"/>
      <c r="M32" s="8"/>
    </row>
    <row r="33" spans="1:13" ht="15.75">
      <c r="A33" s="44"/>
      <c r="B33" s="43" t="s">
        <v>163</v>
      </c>
      <c r="F33" s="3"/>
      <c r="G33" s="41">
        <v>-12</v>
      </c>
      <c r="H33" s="8"/>
      <c r="I33" s="41">
        <v>-12</v>
      </c>
      <c r="K33" s="41">
        <f>G33</f>
        <v>-12</v>
      </c>
      <c r="L33" s="8"/>
      <c r="M33" s="41">
        <f>I33</f>
        <v>-12</v>
      </c>
    </row>
    <row r="34" spans="1:13" ht="8.25" customHeight="1">
      <c r="A34" s="44"/>
      <c r="B34" s="44"/>
      <c r="F34" s="3"/>
      <c r="G34" s="8"/>
      <c r="H34" s="8"/>
      <c r="I34" s="8"/>
      <c r="K34" s="8"/>
      <c r="L34" s="8"/>
      <c r="M34" s="8"/>
    </row>
    <row r="35" spans="1:13" ht="15.75">
      <c r="A35" s="44"/>
      <c r="B35" s="44" t="s">
        <v>164</v>
      </c>
      <c r="F35" s="3"/>
      <c r="G35" s="8">
        <f>G31+G33</f>
        <v>1691</v>
      </c>
      <c r="H35" s="8"/>
      <c r="I35" s="8">
        <f>I31+I33</f>
        <v>1998</v>
      </c>
      <c r="K35" s="8">
        <f>K31+K33</f>
        <v>1691</v>
      </c>
      <c r="L35" s="8"/>
      <c r="M35" s="8">
        <f>M31+M33</f>
        <v>1998</v>
      </c>
    </row>
    <row r="36" spans="2:13" ht="15.75">
      <c r="B36" s="44"/>
      <c r="F36" s="3"/>
      <c r="G36" s="8"/>
      <c r="H36" s="8"/>
      <c r="I36" s="8"/>
      <c r="K36" s="8"/>
      <c r="L36" s="8"/>
      <c r="M36" s="8"/>
    </row>
    <row r="37" spans="1:13" ht="15.75">
      <c r="A37" s="43" t="s">
        <v>165</v>
      </c>
      <c r="F37" s="3"/>
      <c r="G37" s="8">
        <v>0</v>
      </c>
      <c r="H37" s="8"/>
      <c r="I37" s="8">
        <v>2</v>
      </c>
      <c r="K37" s="8">
        <f>G37</f>
        <v>0</v>
      </c>
      <c r="L37" s="8"/>
      <c r="M37" s="8">
        <f>I37</f>
        <v>2</v>
      </c>
    </row>
    <row r="38" spans="1:13" ht="15.75">
      <c r="A38" s="43" t="s">
        <v>166</v>
      </c>
      <c r="F38" s="3"/>
      <c r="G38" s="41">
        <v>-31</v>
      </c>
      <c r="H38" s="8"/>
      <c r="I38" s="41">
        <v>-18</v>
      </c>
      <c r="K38" s="41">
        <f>G38</f>
        <v>-31</v>
      </c>
      <c r="L38" s="8"/>
      <c r="M38" s="41">
        <f>I38</f>
        <v>-18</v>
      </c>
    </row>
    <row r="39" spans="6:13" ht="8.25" customHeight="1">
      <c r="F39" s="3"/>
      <c r="G39" s="8"/>
      <c r="H39" s="8"/>
      <c r="I39" s="8"/>
      <c r="K39" s="8"/>
      <c r="L39" s="8"/>
      <c r="M39" s="8"/>
    </row>
    <row r="40" spans="1:14" ht="15.75">
      <c r="A40" s="44" t="s">
        <v>167</v>
      </c>
      <c r="G40" s="8">
        <f>SUM(G35:G39)</f>
        <v>1660</v>
      </c>
      <c r="H40" s="8"/>
      <c r="I40" s="8">
        <f>SUM(I35:I39)</f>
        <v>1982</v>
      </c>
      <c r="K40" s="8">
        <f>SUM(K35:K39)</f>
        <v>1660</v>
      </c>
      <c r="L40" s="8"/>
      <c r="M40" s="8">
        <f>SUM(M35:M39)</f>
        <v>1982</v>
      </c>
      <c r="N40" s="45"/>
    </row>
    <row r="41" spans="1:14" ht="15.75">
      <c r="A41" s="44"/>
      <c r="B41" s="1" t="s">
        <v>168</v>
      </c>
      <c r="G41" s="8"/>
      <c r="H41" s="8"/>
      <c r="I41" s="8"/>
      <c r="K41" s="8"/>
      <c r="L41" s="8"/>
      <c r="M41" s="8"/>
      <c r="N41" s="45"/>
    </row>
    <row r="42" spans="1:13" ht="15.75">
      <c r="A42" s="44" t="s">
        <v>169</v>
      </c>
      <c r="B42" s="42"/>
      <c r="F42" s="3"/>
      <c r="G42" s="41">
        <v>-211</v>
      </c>
      <c r="H42" s="8"/>
      <c r="I42" s="41">
        <v>-479</v>
      </c>
      <c r="K42" s="41">
        <f>G42</f>
        <v>-211</v>
      </c>
      <c r="L42" s="8"/>
      <c r="M42" s="41">
        <f>I42</f>
        <v>-479</v>
      </c>
    </row>
    <row r="43" spans="7:13" ht="6.75" customHeight="1">
      <c r="G43" s="8"/>
      <c r="H43" s="8"/>
      <c r="I43" s="8"/>
      <c r="K43" s="8"/>
      <c r="L43" s="8"/>
      <c r="M43" s="8"/>
    </row>
    <row r="44" spans="1:13" ht="15.75">
      <c r="A44" s="13" t="s">
        <v>170</v>
      </c>
      <c r="G44" s="46">
        <f>SUM(G40:G42)</f>
        <v>1449</v>
      </c>
      <c r="H44" s="8"/>
      <c r="I44" s="46">
        <f>SUM(I40:I42)</f>
        <v>1503</v>
      </c>
      <c r="K44" s="46">
        <f>SUM(K40:K42)</f>
        <v>1449</v>
      </c>
      <c r="M44" s="46">
        <f>SUM(M40:M42)</f>
        <v>1503</v>
      </c>
    </row>
    <row r="45" spans="1:13" ht="9.75" customHeight="1">
      <c r="A45" s="13"/>
      <c r="G45" s="8"/>
      <c r="H45" s="8"/>
      <c r="I45" s="8"/>
      <c r="K45" s="8"/>
      <c r="L45" s="8"/>
      <c r="M45" s="8"/>
    </row>
    <row r="46" spans="1:13" ht="15.75">
      <c r="A46" s="13" t="s">
        <v>171</v>
      </c>
      <c r="G46" s="8"/>
      <c r="H46" s="8"/>
      <c r="I46" s="8"/>
      <c r="K46" s="8"/>
      <c r="L46" s="8"/>
      <c r="M46" s="8"/>
    </row>
    <row r="47" spans="1:13" ht="13.5" customHeight="1">
      <c r="A47" s="13"/>
      <c r="B47" s="1" t="s">
        <v>172</v>
      </c>
      <c r="G47" s="8">
        <f>G44-G48</f>
        <v>1412</v>
      </c>
      <c r="H47" s="8"/>
      <c r="I47" s="8">
        <f>I44-I48</f>
        <v>1464</v>
      </c>
      <c r="K47" s="8">
        <f>K44-K48</f>
        <v>1412</v>
      </c>
      <c r="L47" s="8"/>
      <c r="M47" s="8">
        <f>M44-M48</f>
        <v>1464</v>
      </c>
    </row>
    <row r="48" spans="2:13" ht="15.75">
      <c r="B48" s="43" t="s">
        <v>173</v>
      </c>
      <c r="F48" s="3"/>
      <c r="G48" s="41">
        <v>37</v>
      </c>
      <c r="H48" s="8"/>
      <c r="I48" s="41">
        <v>39</v>
      </c>
      <c r="K48" s="8">
        <v>37</v>
      </c>
      <c r="L48" s="8"/>
      <c r="M48" s="8">
        <v>39</v>
      </c>
    </row>
    <row r="49" spans="6:13" ht="8.25" customHeight="1">
      <c r="F49" s="3"/>
      <c r="G49" s="8"/>
      <c r="H49" s="8"/>
      <c r="I49" s="8"/>
      <c r="K49" s="47"/>
      <c r="M49" s="47"/>
    </row>
    <row r="50" spans="1:13" ht="15.75">
      <c r="A50" s="44"/>
      <c r="F50" s="3"/>
      <c r="G50" s="46">
        <f>SUM(G47:G48)</f>
        <v>1449</v>
      </c>
      <c r="H50" s="8"/>
      <c r="I50" s="46">
        <f>SUM(I47:I48)</f>
        <v>1503</v>
      </c>
      <c r="K50" s="46">
        <f>SUM(K47:K48)</f>
        <v>1449</v>
      </c>
      <c r="M50" s="46">
        <f>SUM(M47:M48)</f>
        <v>1503</v>
      </c>
    </row>
    <row r="51" spans="6:13" ht="15.75">
      <c r="F51" s="3"/>
      <c r="G51" s="8"/>
      <c r="H51" s="8"/>
      <c r="I51" s="8"/>
      <c r="K51" s="8"/>
      <c r="L51" s="8"/>
      <c r="M51" s="8"/>
    </row>
    <row r="52" spans="6:13" ht="13.5" customHeight="1">
      <c r="F52" s="48"/>
      <c r="G52" s="49" t="s">
        <v>174</v>
      </c>
      <c r="H52" s="8"/>
      <c r="I52" s="49" t="s">
        <v>175</v>
      </c>
      <c r="K52" s="49" t="s">
        <v>176</v>
      </c>
      <c r="M52" s="49" t="s">
        <v>177</v>
      </c>
    </row>
    <row r="53" spans="1:13" ht="13.5" customHeight="1">
      <c r="A53" s="44" t="s">
        <v>178</v>
      </c>
      <c r="F53" s="3"/>
      <c r="G53" s="8"/>
      <c r="H53" s="8"/>
      <c r="I53" s="8"/>
      <c r="K53" s="8"/>
      <c r="L53" s="8"/>
      <c r="M53" s="8"/>
    </row>
    <row r="54" spans="1:13" ht="15.75">
      <c r="A54" s="44"/>
      <c r="B54" s="1" t="s">
        <v>179</v>
      </c>
      <c r="F54" s="3"/>
      <c r="G54" s="8"/>
      <c r="H54" s="8"/>
      <c r="I54" s="8"/>
      <c r="K54" s="8"/>
      <c r="L54" s="8"/>
      <c r="M54" s="8"/>
    </row>
    <row r="55" spans="2:13" ht="15.75">
      <c r="B55" s="1" t="s">
        <v>180</v>
      </c>
      <c r="G55" s="50">
        <f>G47/60800*100</f>
        <v>2.322368421052632</v>
      </c>
      <c r="H55" s="8"/>
      <c r="I55" s="50">
        <f>I47/60800*100</f>
        <v>2.4078947368421053</v>
      </c>
      <c r="K55" s="50">
        <f>K47/60800*100</f>
        <v>2.322368421052632</v>
      </c>
      <c r="L55" s="8"/>
      <c r="M55" s="50">
        <f>M47/60800*100</f>
        <v>2.4078947368421053</v>
      </c>
    </row>
    <row r="56" spans="7:13" ht="15.75">
      <c r="G56" s="9"/>
      <c r="H56" s="8"/>
      <c r="I56" s="9"/>
      <c r="K56" s="9"/>
      <c r="L56" s="8"/>
      <c r="M56" s="9"/>
    </row>
    <row r="57" spans="1:13" ht="15.75">
      <c r="A57" s="90" t="s">
        <v>181</v>
      </c>
      <c r="B57" s="90"/>
      <c r="C57" s="90"/>
      <c r="D57" s="90"/>
      <c r="E57" s="90"/>
      <c r="F57" s="90"/>
      <c r="G57" s="90"/>
      <c r="H57" s="90"/>
      <c r="I57" s="90"/>
      <c r="J57" s="90"/>
      <c r="K57" s="90"/>
      <c r="L57" s="90"/>
      <c r="M57" s="90"/>
    </row>
    <row r="58" spans="1:13" ht="15.75">
      <c r="A58" s="90" t="s">
        <v>182</v>
      </c>
      <c r="B58" s="90"/>
      <c r="C58" s="90"/>
      <c r="D58" s="90"/>
      <c r="E58" s="90"/>
      <c r="F58" s="90"/>
      <c r="G58" s="90"/>
      <c r="H58" s="90"/>
      <c r="I58" s="90"/>
      <c r="J58" s="90"/>
      <c r="K58" s="90"/>
      <c r="L58" s="90"/>
      <c r="M58" s="90"/>
    </row>
    <row r="59" ht="15.75" customHeight="1"/>
  </sheetData>
  <mergeCells count="14">
    <mergeCell ref="A2:B2"/>
    <mergeCell ref="A4:M4"/>
    <mergeCell ref="A5:M5"/>
    <mergeCell ref="A7:M7"/>
    <mergeCell ref="G9:I9"/>
    <mergeCell ref="K9:M9"/>
    <mergeCell ref="G10:I10"/>
    <mergeCell ref="K10:M10"/>
    <mergeCell ref="A57:M57"/>
    <mergeCell ref="A58:M58"/>
    <mergeCell ref="G11:I11"/>
    <mergeCell ref="K11:M11"/>
    <mergeCell ref="G12:I12"/>
    <mergeCell ref="K12:M12"/>
  </mergeCells>
  <printOptions/>
  <pageMargins left="0.5" right="0.5" top="0.75" bottom="0.7" header="0.5" footer="0.5"/>
  <pageSetup firstPageNumber="4" useFirstPageNumber="1" fitToHeight="0"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O50"/>
  <sheetViews>
    <sheetView workbookViewId="0" topLeftCell="A33">
      <selection activeCell="L45" sqref="L45"/>
    </sheetView>
  </sheetViews>
  <sheetFormatPr defaultColWidth="9.00390625" defaultRowHeight="15.75"/>
  <cols>
    <col min="1" max="1" width="2.25390625" style="1" customWidth="1"/>
    <col min="2" max="2" width="3.00390625" style="1" customWidth="1"/>
    <col min="3" max="3" width="6.375" style="1" customWidth="1"/>
    <col min="4" max="4" width="11.75390625" style="1" customWidth="1"/>
    <col min="5" max="5" width="10.375" style="1" customWidth="1"/>
    <col min="6" max="6" width="1.25" style="8" customWidth="1"/>
    <col min="7" max="7" width="11.00390625" style="8" customWidth="1"/>
    <col min="8" max="8" width="1.25" style="8" customWidth="1"/>
    <col min="9" max="9" width="12.00390625" style="8" customWidth="1"/>
    <col min="10" max="10" width="1.25" style="8" customWidth="1"/>
    <col min="11" max="11" width="9.00390625" style="8" customWidth="1"/>
    <col min="12" max="12" width="1.25" style="8" customWidth="1"/>
    <col min="13" max="13" width="9.50390625" style="8" customWidth="1"/>
    <col min="14" max="14" width="1.25" style="1" customWidth="1"/>
    <col min="15" max="15" width="7.50390625" style="1" customWidth="1"/>
    <col min="16" max="16384" width="8.875" style="1" customWidth="1"/>
  </cols>
  <sheetData>
    <row r="1" spans="1:3" ht="15.75">
      <c r="A1" s="90" t="s">
        <v>183</v>
      </c>
      <c r="B1" s="90"/>
      <c r="C1" s="90"/>
    </row>
    <row r="2" spans="1:15" ht="15.75">
      <c r="A2" s="89" t="s">
        <v>184</v>
      </c>
      <c r="B2" s="89"/>
      <c r="C2" s="89"/>
      <c r="L2" s="51"/>
      <c r="M2" s="19"/>
      <c r="O2" s="19" t="s">
        <v>185</v>
      </c>
    </row>
    <row r="3" spans="1:3" ht="15.75">
      <c r="A3" s="18"/>
      <c r="B3" s="18"/>
      <c r="C3" s="18"/>
    </row>
    <row r="4" spans="1:3" ht="15.75">
      <c r="A4" s="18"/>
      <c r="B4" s="18"/>
      <c r="C4" s="18"/>
    </row>
    <row r="5" spans="1:3" ht="15.75">
      <c r="A5" s="18"/>
      <c r="B5" s="18"/>
      <c r="C5" s="18"/>
    </row>
    <row r="6" spans="1:15" ht="15.75">
      <c r="A6" s="79" t="str">
        <f>GIS!A4</f>
        <v>MINTYE INDUSTRIES BHD.</v>
      </c>
      <c r="B6" s="79"/>
      <c r="C6" s="79"/>
      <c r="D6" s="79"/>
      <c r="E6" s="79"/>
      <c r="F6" s="79"/>
      <c r="G6" s="79"/>
      <c r="H6" s="79"/>
      <c r="I6" s="79"/>
      <c r="J6" s="79"/>
      <c r="K6" s="79"/>
      <c r="L6" s="79"/>
      <c r="M6" s="79"/>
      <c r="N6" s="79"/>
      <c r="O6" s="79"/>
    </row>
    <row r="7" spans="1:15" ht="15.75">
      <c r="A7" s="78" t="s">
        <v>186</v>
      </c>
      <c r="B7" s="78"/>
      <c r="C7" s="78"/>
      <c r="D7" s="78"/>
      <c r="E7" s="78"/>
      <c r="F7" s="78"/>
      <c r="G7" s="78"/>
      <c r="H7" s="78"/>
      <c r="I7" s="78"/>
      <c r="J7" s="78"/>
      <c r="K7" s="78"/>
      <c r="L7" s="78"/>
      <c r="M7" s="78"/>
      <c r="N7" s="78"/>
      <c r="O7" s="78"/>
    </row>
    <row r="9" spans="1:15" ht="15.75">
      <c r="A9" s="77" t="s">
        <v>187</v>
      </c>
      <c r="B9" s="77"/>
      <c r="C9" s="77"/>
      <c r="D9" s="77"/>
      <c r="E9" s="77"/>
      <c r="F9" s="77"/>
      <c r="G9" s="77"/>
      <c r="H9" s="77"/>
      <c r="I9" s="77"/>
      <c r="J9" s="77"/>
      <c r="K9" s="77"/>
      <c r="L9" s="77"/>
      <c r="M9" s="77"/>
      <c r="N9" s="77"/>
      <c r="O9" s="77"/>
    </row>
    <row r="11" spans="5:11" ht="15.75">
      <c r="E11" s="95" t="s">
        <v>188</v>
      </c>
      <c r="F11" s="95"/>
      <c r="G11" s="95"/>
      <c r="H11" s="95"/>
      <c r="I11" s="95"/>
      <c r="J11" s="95"/>
      <c r="K11" s="95"/>
    </row>
    <row r="13" spans="5:13" ht="15.75">
      <c r="E13" s="8"/>
      <c r="G13" s="27" t="s">
        <v>189</v>
      </c>
      <c r="I13" s="27" t="s">
        <v>190</v>
      </c>
      <c r="L13" s="51"/>
      <c r="M13" s="51"/>
    </row>
    <row r="14" spans="1:13" ht="15.75">
      <c r="A14" s="13"/>
      <c r="B14" s="13"/>
      <c r="E14" s="8"/>
      <c r="G14" s="27" t="s">
        <v>191</v>
      </c>
      <c r="I14" s="51"/>
      <c r="J14" s="51"/>
      <c r="K14" s="51"/>
      <c r="L14" s="51"/>
      <c r="M14" s="51"/>
    </row>
    <row r="15" spans="1:13" ht="15.75">
      <c r="A15" s="13"/>
      <c r="B15" s="13"/>
      <c r="E15" s="8"/>
      <c r="G15" s="27"/>
      <c r="I15" s="28"/>
      <c r="L15" s="51"/>
      <c r="M15" s="51"/>
    </row>
    <row r="16" spans="5:15" ht="15.75">
      <c r="E16" s="27" t="s">
        <v>192</v>
      </c>
      <c r="G16" s="27" t="s">
        <v>193</v>
      </c>
      <c r="I16" s="28" t="s">
        <v>194</v>
      </c>
      <c r="L16" s="51"/>
      <c r="M16" s="27" t="s">
        <v>195</v>
      </c>
      <c r="O16" s="27" t="s">
        <v>196</v>
      </c>
    </row>
    <row r="17" spans="5:15" ht="15.75">
      <c r="E17" s="26" t="s">
        <v>197</v>
      </c>
      <c r="F17" s="52"/>
      <c r="G17" s="26" t="s">
        <v>198</v>
      </c>
      <c r="H17" s="52"/>
      <c r="I17" s="26" t="s">
        <v>199</v>
      </c>
      <c r="J17" s="52"/>
      <c r="K17" s="26" t="s">
        <v>200</v>
      </c>
      <c r="L17" s="51"/>
      <c r="M17" s="26" t="s">
        <v>201</v>
      </c>
      <c r="O17" s="26" t="s">
        <v>202</v>
      </c>
    </row>
    <row r="18" spans="5:15" ht="15.75">
      <c r="E18" s="27" t="s">
        <v>203</v>
      </c>
      <c r="G18" s="27" t="s">
        <v>204</v>
      </c>
      <c r="I18" s="27" t="s">
        <v>205</v>
      </c>
      <c r="K18" s="27" t="s">
        <v>206</v>
      </c>
      <c r="L18" s="51"/>
      <c r="M18" s="27" t="s">
        <v>207</v>
      </c>
      <c r="O18" s="27" t="s">
        <v>208</v>
      </c>
    </row>
    <row r="19" spans="1:13" ht="15.75">
      <c r="A19" s="53" t="s">
        <v>209</v>
      </c>
      <c r="E19" s="27"/>
      <c r="G19" s="27"/>
      <c r="I19" s="27"/>
      <c r="K19" s="27"/>
      <c r="L19" s="51"/>
      <c r="M19" s="51"/>
    </row>
    <row r="20" spans="1:13" ht="7.5" customHeight="1">
      <c r="A20" s="53"/>
      <c r="E20" s="27"/>
      <c r="G20" s="27"/>
      <c r="I20" s="27"/>
      <c r="K20" s="27"/>
      <c r="L20" s="51"/>
      <c r="M20" s="51"/>
    </row>
    <row r="21" spans="1:13" ht="15.75">
      <c r="A21" s="53" t="s">
        <v>210</v>
      </c>
      <c r="E21" s="51"/>
      <c r="G21" s="27"/>
      <c r="I21" s="27"/>
      <c r="K21" s="27"/>
      <c r="L21" s="51"/>
      <c r="M21" s="51"/>
    </row>
    <row r="22" spans="2:13" ht="15.75">
      <c r="B22" s="53" t="s">
        <v>211</v>
      </c>
      <c r="E22" s="51"/>
      <c r="L22" s="51"/>
      <c r="M22" s="51"/>
    </row>
    <row r="23" spans="2:13" ht="15.75">
      <c r="B23" s="53"/>
      <c r="E23" s="51"/>
      <c r="L23" s="51"/>
      <c r="M23" s="51"/>
    </row>
    <row r="24" spans="1:15" ht="15.75">
      <c r="A24" s="13" t="s">
        <v>212</v>
      </c>
      <c r="B24" s="43"/>
      <c r="E24" s="8">
        <v>60800</v>
      </c>
      <c r="G24" s="8">
        <v>789</v>
      </c>
      <c r="I24" s="8">
        <v>32722</v>
      </c>
      <c r="K24" s="8">
        <f>SUM(E24:I24)</f>
        <v>94311</v>
      </c>
      <c r="L24" s="51"/>
      <c r="M24" s="51">
        <v>2071</v>
      </c>
      <c r="N24" s="45"/>
      <c r="O24" s="45">
        <f>SUM(K24:N24)</f>
        <v>96382</v>
      </c>
    </row>
    <row r="25" spans="1:15" ht="15.75">
      <c r="A25" s="13"/>
      <c r="B25" s="42"/>
      <c r="E25" s="8"/>
      <c r="L25" s="51"/>
      <c r="M25" s="51"/>
      <c r="N25" s="45"/>
      <c r="O25" s="45"/>
    </row>
    <row r="26" spans="1:15" ht="15.75">
      <c r="A26" s="42" t="s">
        <v>213</v>
      </c>
      <c r="B26" s="42"/>
      <c r="E26" s="41">
        <v>0</v>
      </c>
      <c r="G26" s="41">
        <v>0</v>
      </c>
      <c r="I26" s="41">
        <f>GIS!K47</f>
        <v>1412</v>
      </c>
      <c r="K26" s="8">
        <f>SUM(E26:I26)</f>
        <v>1412</v>
      </c>
      <c r="L26" s="51"/>
      <c r="M26" s="41">
        <f>GIS!K48</f>
        <v>37</v>
      </c>
      <c r="N26" s="45"/>
      <c r="O26" s="54">
        <f>SUM(K26:N26)</f>
        <v>1449</v>
      </c>
    </row>
    <row r="27" spans="5:15" ht="15.75" customHeight="1">
      <c r="E27" s="8"/>
      <c r="K27" s="47"/>
      <c r="L27" s="51"/>
      <c r="O27" s="8"/>
    </row>
    <row r="28" spans="1:15" ht="15.75">
      <c r="A28" s="13" t="s">
        <v>214</v>
      </c>
      <c r="B28" s="13"/>
      <c r="E28" s="46">
        <f>SUM(E24:E26)</f>
        <v>60800</v>
      </c>
      <c r="G28" s="46">
        <f>SUM(G24:G26)</f>
        <v>789</v>
      </c>
      <c r="I28" s="46">
        <f>SUM(I24:I26)</f>
        <v>34134</v>
      </c>
      <c r="K28" s="46">
        <f>SUM(K24:K26)</f>
        <v>95723</v>
      </c>
      <c r="L28" s="51"/>
      <c r="M28" s="46">
        <f>SUM(M24:M26)</f>
        <v>2108</v>
      </c>
      <c r="O28" s="46">
        <f>SUM(O24:O26)</f>
        <v>97831</v>
      </c>
    </row>
    <row r="31" ht="15.75" hidden="1">
      <c r="A31" s="53" t="s">
        <v>215</v>
      </c>
    </row>
    <row r="32" ht="7.5" customHeight="1"/>
    <row r="33" ht="15.75">
      <c r="A33" s="53" t="str">
        <f>A21</f>
        <v>For the financial period</v>
      </c>
    </row>
    <row r="34" ht="15.75">
      <c r="B34" s="53" t="s">
        <v>216</v>
      </c>
    </row>
    <row r="35" ht="15.75">
      <c r="B35" s="53"/>
    </row>
    <row r="36" spans="1:15" ht="15.75">
      <c r="A36" s="13" t="s">
        <v>217</v>
      </c>
      <c r="B36" s="43"/>
      <c r="E36" s="8">
        <v>60800</v>
      </c>
      <c r="F36" s="51"/>
      <c r="G36" s="8">
        <v>789</v>
      </c>
      <c r="H36" s="51"/>
      <c r="I36" s="8">
        <v>30361</v>
      </c>
      <c r="J36" s="51"/>
      <c r="K36" s="8">
        <f>SUM(E36:I36)</f>
        <v>91950</v>
      </c>
      <c r="L36" s="51"/>
      <c r="M36" s="8">
        <v>1984</v>
      </c>
      <c r="O36" s="45">
        <f>SUM(K36:N36)</f>
        <v>93934</v>
      </c>
    </row>
    <row r="37" spans="1:15" ht="15.75">
      <c r="A37" s="13"/>
      <c r="B37" s="42"/>
      <c r="E37" s="8"/>
      <c r="F37" s="51"/>
      <c r="H37" s="51"/>
      <c r="J37" s="51"/>
      <c r="L37" s="51"/>
      <c r="O37" s="45"/>
    </row>
    <row r="38" spans="1:15" ht="15.75">
      <c r="A38" s="42" t="s">
        <v>218</v>
      </c>
      <c r="B38" s="42"/>
      <c r="E38" s="41">
        <v>0</v>
      </c>
      <c r="F38" s="51"/>
      <c r="G38" s="41">
        <v>0</v>
      </c>
      <c r="H38" s="51"/>
      <c r="I38" s="41">
        <f>GIS!M47</f>
        <v>1464</v>
      </c>
      <c r="J38" s="51"/>
      <c r="K38" s="41">
        <f>SUM(E38:I38)</f>
        <v>1464</v>
      </c>
      <c r="L38" s="51"/>
      <c r="M38" s="41">
        <f>GIS!I48</f>
        <v>39</v>
      </c>
      <c r="O38" s="54">
        <f>SUM(K38:N38)</f>
        <v>1503</v>
      </c>
    </row>
    <row r="39" spans="1:15" ht="15.75" customHeight="1">
      <c r="A39" s="42"/>
      <c r="B39" s="42"/>
      <c r="E39" s="8"/>
      <c r="F39" s="51"/>
      <c r="H39" s="51"/>
      <c r="J39" s="51"/>
      <c r="L39" s="51"/>
      <c r="O39" s="8"/>
    </row>
    <row r="40" spans="1:15" ht="15.75">
      <c r="A40" s="13" t="s">
        <v>219</v>
      </c>
      <c r="B40" s="13"/>
      <c r="E40" s="46">
        <f>SUM(E36:E38)</f>
        <v>60800</v>
      </c>
      <c r="F40" s="51"/>
      <c r="G40" s="46">
        <f>SUM(G36:G38)</f>
        <v>789</v>
      </c>
      <c r="H40" s="51"/>
      <c r="I40" s="46">
        <f>SUM(I36:I38)</f>
        <v>31825</v>
      </c>
      <c r="J40" s="51"/>
      <c r="K40" s="46">
        <f>SUM(K36:K38)</f>
        <v>93414</v>
      </c>
      <c r="L40" s="51"/>
      <c r="M40" s="46">
        <f>SUM(M36:M38)</f>
        <v>2023</v>
      </c>
      <c r="O40" s="46">
        <f>SUM(O36:O38)</f>
        <v>95437</v>
      </c>
    </row>
    <row r="49" spans="1:15" ht="15.75">
      <c r="A49" s="90" t="s">
        <v>220</v>
      </c>
      <c r="B49" s="90"/>
      <c r="C49" s="90"/>
      <c r="D49" s="90"/>
      <c r="E49" s="90"/>
      <c r="F49" s="90"/>
      <c r="G49" s="90"/>
      <c r="H49" s="90"/>
      <c r="I49" s="90"/>
      <c r="J49" s="90"/>
      <c r="K49" s="90"/>
      <c r="L49" s="90"/>
      <c r="M49" s="90"/>
      <c r="N49" s="90"/>
      <c r="O49" s="90"/>
    </row>
    <row r="50" spans="1:15" ht="15.75">
      <c r="A50" s="90" t="s">
        <v>221</v>
      </c>
      <c r="B50" s="90"/>
      <c r="C50" s="90"/>
      <c r="D50" s="90"/>
      <c r="E50" s="90"/>
      <c r="F50" s="90"/>
      <c r="G50" s="90"/>
      <c r="H50" s="90"/>
      <c r="I50" s="90"/>
      <c r="J50" s="90"/>
      <c r="K50" s="90"/>
      <c r="L50" s="90"/>
      <c r="M50" s="90"/>
      <c r="N50" s="90"/>
      <c r="O50" s="90"/>
    </row>
  </sheetData>
  <mergeCells count="8">
    <mergeCell ref="A1:C1"/>
    <mergeCell ref="A2:C2"/>
    <mergeCell ref="A6:O6"/>
    <mergeCell ref="A7:O7"/>
    <mergeCell ref="A9:O9"/>
    <mergeCell ref="E11:K11"/>
    <mergeCell ref="A49:O49"/>
    <mergeCell ref="A50:O50"/>
  </mergeCells>
  <printOptions/>
  <pageMargins left="0.45" right="0.35" top="0.75" bottom="0.75" header="0.5" footer="0.5"/>
  <pageSetup firstPageNumber="5" useFirstPageNumber="1" fitToHeight="0"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I57"/>
  <sheetViews>
    <sheetView workbookViewId="0" topLeftCell="A38">
      <selection activeCell="E46" sqref="E46"/>
    </sheetView>
  </sheetViews>
  <sheetFormatPr defaultColWidth="9.00390625" defaultRowHeight="15.75"/>
  <cols>
    <col min="1" max="1" width="2.875" style="1" customWidth="1"/>
    <col min="2" max="2" width="2.75390625" style="1" customWidth="1"/>
    <col min="3" max="3" width="5.75390625" style="1" customWidth="1"/>
    <col min="4" max="4" width="23.25390625" style="1" customWidth="1"/>
    <col min="5" max="5" width="26.875" style="1" customWidth="1"/>
    <col min="6" max="6" width="10.50390625" style="1" customWidth="1"/>
    <col min="7" max="7" width="2.625" style="1" customWidth="1"/>
    <col min="8" max="8" width="10.625" style="1" customWidth="1"/>
    <col min="9" max="16384" width="8.75390625" style="1" customWidth="1"/>
  </cols>
  <sheetData>
    <row r="1" spans="1:3" ht="15.75">
      <c r="A1" s="90" t="s">
        <v>222</v>
      </c>
      <c r="B1" s="90"/>
      <c r="C1" s="90"/>
    </row>
    <row r="2" spans="1:8" ht="15.75">
      <c r="A2" s="89" t="s">
        <v>223</v>
      </c>
      <c r="B2" s="89"/>
      <c r="C2" s="89"/>
      <c r="H2" s="14" t="s">
        <v>224</v>
      </c>
    </row>
    <row r="3" spans="1:8" ht="15.75">
      <c r="A3" s="18"/>
      <c r="B3" s="18"/>
      <c r="C3" s="18"/>
      <c r="H3" s="14"/>
    </row>
    <row r="4" spans="1:8" ht="15.75">
      <c r="A4" s="18"/>
      <c r="B4" s="18"/>
      <c r="C4" s="18"/>
      <c r="H4" s="14"/>
    </row>
    <row r="5" spans="1:8" ht="15.75">
      <c r="A5" s="79" t="str">
        <f>SES!A6</f>
        <v>MINTYE INDUSTRIES BHD.</v>
      </c>
      <c r="B5" s="79"/>
      <c r="C5" s="79"/>
      <c r="D5" s="79"/>
      <c r="E5" s="79"/>
      <c r="F5" s="79"/>
      <c r="G5" s="79"/>
      <c r="H5" s="79"/>
    </row>
    <row r="6" spans="1:8" ht="15.75">
      <c r="A6" s="78" t="s">
        <v>225</v>
      </c>
      <c r="B6" s="78"/>
      <c r="C6" s="78"/>
      <c r="D6" s="78"/>
      <c r="E6" s="78"/>
      <c r="F6" s="78"/>
      <c r="G6" s="78"/>
      <c r="H6" s="78"/>
    </row>
    <row r="7" spans="1:8" ht="11.25" customHeight="1">
      <c r="A7" s="3"/>
      <c r="B7" s="3"/>
      <c r="C7" s="3"/>
      <c r="D7" s="3"/>
      <c r="E7" s="3"/>
      <c r="F7" s="3"/>
      <c r="G7" s="3"/>
      <c r="H7" s="3"/>
    </row>
    <row r="8" spans="1:8" ht="15.75">
      <c r="A8" s="77" t="s">
        <v>226</v>
      </c>
      <c r="B8" s="77"/>
      <c r="C8" s="77"/>
      <c r="D8" s="77"/>
      <c r="E8" s="77"/>
      <c r="F8" s="77"/>
      <c r="G8" s="77"/>
      <c r="H8" s="77"/>
    </row>
    <row r="9" spans="1:8" ht="15.75">
      <c r="A9" s="4"/>
      <c r="B9" s="4"/>
      <c r="C9" s="4"/>
      <c r="D9" s="4"/>
      <c r="E9" s="4"/>
      <c r="F9" s="77"/>
      <c r="G9" s="77"/>
      <c r="H9" s="77"/>
    </row>
    <row r="10" spans="1:8" ht="15.75">
      <c r="A10" s="4"/>
      <c r="B10" s="4"/>
      <c r="C10" s="4"/>
      <c r="D10" s="4"/>
      <c r="E10" s="4"/>
      <c r="F10" s="77" t="s">
        <v>227</v>
      </c>
      <c r="G10" s="77"/>
      <c r="H10" s="77"/>
    </row>
    <row r="11" spans="1:8" ht="15.75">
      <c r="A11" s="4"/>
      <c r="B11" s="4"/>
      <c r="C11" s="4"/>
      <c r="D11" s="4"/>
      <c r="E11" s="4"/>
      <c r="F11" s="77" t="s">
        <v>228</v>
      </c>
      <c r="G11" s="77"/>
      <c r="H11" s="77"/>
    </row>
    <row r="12" spans="1:8" ht="15.75">
      <c r="A12" s="53"/>
      <c r="B12" s="6"/>
      <c r="C12" s="6"/>
      <c r="D12" s="6"/>
      <c r="E12" s="6"/>
      <c r="F12" s="93" t="s">
        <v>229</v>
      </c>
      <c r="G12" s="93"/>
      <c r="H12" s="93"/>
    </row>
    <row r="13" spans="1:8" ht="15.75" hidden="1">
      <c r="A13" s="53"/>
      <c r="B13" s="6"/>
      <c r="C13" s="6"/>
      <c r="D13" s="6"/>
      <c r="E13" s="6"/>
      <c r="F13" s="40" t="s">
        <v>230</v>
      </c>
      <c r="G13" s="40"/>
      <c r="H13" s="40" t="s">
        <v>231</v>
      </c>
    </row>
    <row r="14" spans="1:8" ht="15.75">
      <c r="A14" s="53"/>
      <c r="B14" s="6"/>
      <c r="C14" s="6"/>
      <c r="D14" s="6"/>
      <c r="E14" s="6"/>
      <c r="F14" s="2">
        <v>2006</v>
      </c>
      <c r="G14" s="2"/>
      <c r="H14" s="2">
        <v>2005</v>
      </c>
    </row>
    <row r="15" spans="1:8" ht="14.25" customHeight="1">
      <c r="A15" s="6"/>
      <c r="B15" s="6"/>
      <c r="C15" s="6"/>
      <c r="D15" s="6"/>
      <c r="E15" s="6"/>
      <c r="F15" s="4" t="s">
        <v>232</v>
      </c>
      <c r="G15" s="4"/>
      <c r="H15" s="4" t="s">
        <v>233</v>
      </c>
    </row>
    <row r="16" ht="15.75">
      <c r="A16" s="13" t="s">
        <v>234</v>
      </c>
    </row>
    <row r="17" spans="2:8" ht="15.75">
      <c r="B17" s="1" t="s">
        <v>235</v>
      </c>
      <c r="H17" s="8"/>
    </row>
    <row r="18" spans="3:8" ht="15.75">
      <c r="C18" s="1" t="s">
        <v>236</v>
      </c>
      <c r="H18" s="8"/>
    </row>
    <row r="19" spans="3:8" ht="15.75">
      <c r="C19" s="1" t="s">
        <v>237</v>
      </c>
      <c r="F19" s="8">
        <v>3299</v>
      </c>
      <c r="G19" s="8"/>
      <c r="H19" s="8">
        <v>1837</v>
      </c>
    </row>
    <row r="20" spans="6:8" ht="15.75">
      <c r="F20" s="8"/>
      <c r="G20" s="8"/>
      <c r="H20" s="8"/>
    </row>
    <row r="21" spans="3:8" ht="15.75">
      <c r="C21" s="1" t="s">
        <v>238</v>
      </c>
      <c r="F21" s="8"/>
      <c r="G21" s="8"/>
      <c r="H21" s="8"/>
    </row>
    <row r="22" spans="3:8" ht="15.75">
      <c r="C22" s="1" t="s">
        <v>239</v>
      </c>
      <c r="F22" s="8">
        <v>1</v>
      </c>
      <c r="G22" s="8"/>
      <c r="H22" s="8">
        <v>14</v>
      </c>
    </row>
    <row r="23" spans="3:8" ht="15.75">
      <c r="C23" s="1" t="s">
        <v>240</v>
      </c>
      <c r="F23" s="41">
        <v>139</v>
      </c>
      <c r="G23" s="8"/>
      <c r="H23" s="41">
        <v>173</v>
      </c>
    </row>
    <row r="24" spans="6:8" ht="7.5" customHeight="1">
      <c r="F24" s="8"/>
      <c r="G24" s="8"/>
      <c r="H24" s="8"/>
    </row>
    <row r="25" spans="3:8" ht="15.75">
      <c r="C25" s="1" t="s">
        <v>241</v>
      </c>
      <c r="F25" s="8">
        <f>F19+F22+F23</f>
        <v>3439</v>
      </c>
      <c r="G25" s="8"/>
      <c r="H25" s="8">
        <f>H19+H22+H23</f>
        <v>2024</v>
      </c>
    </row>
    <row r="26" spans="6:8" ht="7.5" customHeight="1">
      <c r="F26" s="8"/>
      <c r="G26" s="8"/>
      <c r="H26" s="8"/>
    </row>
    <row r="27" spans="3:8" ht="15.75">
      <c r="C27" s="1" t="s">
        <v>242</v>
      </c>
      <c r="F27" s="41">
        <v>-12</v>
      </c>
      <c r="G27" s="8"/>
      <c r="H27" s="41">
        <v>-12</v>
      </c>
    </row>
    <row r="28" spans="6:8" ht="4.5" customHeight="1">
      <c r="F28" s="8"/>
      <c r="G28" s="8"/>
      <c r="H28" s="8"/>
    </row>
    <row r="29" spans="3:8" ht="15.75">
      <c r="C29" s="1" t="s">
        <v>243</v>
      </c>
      <c r="F29" s="8">
        <f>F25+F27</f>
        <v>3427</v>
      </c>
      <c r="G29" s="8"/>
      <c r="H29" s="8">
        <f>H25+H27</f>
        <v>2012</v>
      </c>
    </row>
    <row r="30" spans="6:8" ht="9" customHeight="1">
      <c r="F30" s="8"/>
      <c r="G30" s="8"/>
      <c r="H30" s="8"/>
    </row>
    <row r="31" spans="2:8" ht="15.75">
      <c r="B31" s="1" t="s">
        <v>244</v>
      </c>
      <c r="F31" s="41">
        <v>-624</v>
      </c>
      <c r="G31" s="8"/>
      <c r="H31" s="41">
        <v>-493</v>
      </c>
    </row>
    <row r="32" spans="2:8" ht="15.75" hidden="1">
      <c r="B32" s="1" t="s">
        <v>245</v>
      </c>
      <c r="F32" s="54">
        <v>0</v>
      </c>
      <c r="G32" s="45"/>
      <c r="H32" s="54">
        <v>0</v>
      </c>
    </row>
    <row r="33" ht="8.25" customHeight="1">
      <c r="H33" s="8"/>
    </row>
    <row r="34" spans="4:9" ht="15.75">
      <c r="D34" s="13" t="s">
        <v>246</v>
      </c>
      <c r="F34" s="41">
        <f>SUM(F29:F32)</f>
        <v>2803</v>
      </c>
      <c r="G34" s="8"/>
      <c r="H34" s="41">
        <f>SUM(H29:H32)</f>
        <v>1519</v>
      </c>
      <c r="I34" s="45"/>
    </row>
    <row r="35" spans="4:9" ht="13.5" customHeight="1">
      <c r="D35" s="13"/>
      <c r="F35" s="8"/>
      <c r="G35" s="8"/>
      <c r="H35" s="8"/>
      <c r="I35" s="45"/>
    </row>
    <row r="36" spans="1:8" ht="15.75">
      <c r="A36" s="13" t="s">
        <v>247</v>
      </c>
      <c r="F36" s="8"/>
      <c r="G36" s="8"/>
      <c r="H36" s="8"/>
    </row>
    <row r="37" spans="1:8" ht="15.75">
      <c r="A37" s="13"/>
      <c r="B37" s="55" t="s">
        <v>248</v>
      </c>
      <c r="F37" s="8">
        <v>-433</v>
      </c>
      <c r="G37" s="8"/>
      <c r="H37" s="8">
        <v>0</v>
      </c>
    </row>
    <row r="38" spans="2:8" ht="15.75">
      <c r="B38" s="1" t="s">
        <v>249</v>
      </c>
      <c r="F38" s="17">
        <v>-571</v>
      </c>
      <c r="G38" s="17"/>
      <c r="H38" s="8">
        <v>-968</v>
      </c>
    </row>
    <row r="39" spans="2:8" ht="15.75">
      <c r="B39" s="1" t="s">
        <v>250</v>
      </c>
      <c r="F39" s="17">
        <v>-230</v>
      </c>
      <c r="G39" s="17"/>
      <c r="H39" s="8">
        <v>-676</v>
      </c>
    </row>
    <row r="40" spans="2:8" ht="15.75" hidden="1">
      <c r="B40" s="1" t="s">
        <v>251</v>
      </c>
      <c r="F40" s="17">
        <v>0</v>
      </c>
      <c r="G40" s="17"/>
      <c r="H40" s="8">
        <v>0</v>
      </c>
    </row>
    <row r="41" spans="2:8" ht="15.75">
      <c r="B41" s="1" t="s">
        <v>252</v>
      </c>
      <c r="F41" s="41">
        <v>0</v>
      </c>
      <c r="G41" s="8"/>
      <c r="H41" s="41">
        <v>30</v>
      </c>
    </row>
    <row r="42" spans="4:8" ht="8.25" customHeight="1">
      <c r="D42" s="13"/>
      <c r="F42" s="8"/>
      <c r="G42" s="8"/>
      <c r="H42" s="8"/>
    </row>
    <row r="43" spans="4:9" ht="15.75">
      <c r="D43" s="13" t="s">
        <v>253</v>
      </c>
      <c r="F43" s="41">
        <f>SUM(F37:F42)</f>
        <v>-1234</v>
      </c>
      <c r="G43" s="8"/>
      <c r="H43" s="41">
        <f>SUM(H37:H42)</f>
        <v>-1614</v>
      </c>
      <c r="I43" s="45"/>
    </row>
    <row r="44" spans="4:9" ht="15.75">
      <c r="D44" s="13"/>
      <c r="F44" s="8"/>
      <c r="G44" s="8"/>
      <c r="H44" s="8"/>
      <c r="I44" s="45"/>
    </row>
    <row r="45" spans="1:8" ht="15.75">
      <c r="A45" s="13" t="s">
        <v>254</v>
      </c>
      <c r="H45" s="8"/>
    </row>
    <row r="46" spans="2:8" ht="15.75">
      <c r="B46" s="1" t="s">
        <v>255</v>
      </c>
      <c r="F46" s="8">
        <f>F34+F43</f>
        <v>1569</v>
      </c>
      <c r="G46" s="8"/>
      <c r="H46" s="8">
        <f>H34+H43</f>
        <v>-95</v>
      </c>
    </row>
    <row r="47" spans="6:8" ht="15.75">
      <c r="F47" s="8"/>
      <c r="G47" s="8"/>
      <c r="H47" s="8"/>
    </row>
    <row r="48" spans="2:8" ht="15.75" customHeight="1">
      <c r="B48" s="1" t="s">
        <v>256</v>
      </c>
      <c r="F48" s="41">
        <v>4</v>
      </c>
      <c r="G48" s="8"/>
      <c r="H48" s="41">
        <v>3</v>
      </c>
    </row>
    <row r="49" spans="6:8" ht="7.5" customHeight="1">
      <c r="F49" s="8"/>
      <c r="G49" s="8"/>
      <c r="H49" s="8"/>
    </row>
    <row r="50" spans="2:8" ht="15.75">
      <c r="B50" s="1" t="s">
        <v>257</v>
      </c>
      <c r="F50" s="8">
        <f>F46+F48</f>
        <v>1573</v>
      </c>
      <c r="H50" s="8">
        <f>H46+H48</f>
        <v>-92</v>
      </c>
    </row>
    <row r="51" spans="6:8" ht="15.75">
      <c r="F51" s="8"/>
      <c r="H51" s="8"/>
    </row>
    <row r="52" spans="2:8" ht="15.75">
      <c r="B52" s="1" t="s">
        <v>258</v>
      </c>
      <c r="F52" s="54">
        <v>22023</v>
      </c>
      <c r="H52" s="41">
        <v>24426</v>
      </c>
    </row>
    <row r="53" spans="6:8" ht="9" customHeight="1">
      <c r="F53" s="8"/>
      <c r="G53" s="8"/>
      <c r="H53" s="8"/>
    </row>
    <row r="54" spans="2:8" ht="15.75">
      <c r="B54" s="1" t="s">
        <v>259</v>
      </c>
      <c r="F54" s="46">
        <f>F50+F52</f>
        <v>23596</v>
      </c>
      <c r="G54" s="8"/>
      <c r="H54" s="46">
        <f>H50+H52</f>
        <v>24334</v>
      </c>
    </row>
    <row r="55" spans="6:8" ht="15.75">
      <c r="F55" s="8"/>
      <c r="G55" s="8"/>
      <c r="H55" s="8"/>
    </row>
    <row r="56" spans="1:8" ht="15.75">
      <c r="A56" s="90" t="s">
        <v>260</v>
      </c>
      <c r="B56" s="90"/>
      <c r="C56" s="90"/>
      <c r="D56" s="90"/>
      <c r="E56" s="90"/>
      <c r="F56" s="90"/>
      <c r="G56" s="90"/>
      <c r="H56" s="90"/>
    </row>
    <row r="57" spans="1:8" ht="15" customHeight="1">
      <c r="A57" s="90" t="s">
        <v>261</v>
      </c>
      <c r="B57" s="90"/>
      <c r="C57" s="90"/>
      <c r="D57" s="90"/>
      <c r="E57" s="90"/>
      <c r="F57" s="90"/>
      <c r="G57" s="90"/>
      <c r="H57" s="90"/>
    </row>
  </sheetData>
  <mergeCells count="11">
    <mergeCell ref="A1:C1"/>
    <mergeCell ref="A2:C2"/>
    <mergeCell ref="A5:H5"/>
    <mergeCell ref="A6:H6"/>
    <mergeCell ref="F12:H12"/>
    <mergeCell ref="A56:H56"/>
    <mergeCell ref="A57:H57"/>
    <mergeCell ref="A8:H8"/>
    <mergeCell ref="F9:H9"/>
    <mergeCell ref="F10:H10"/>
    <mergeCell ref="F11:H11"/>
  </mergeCells>
  <printOptions/>
  <pageMargins left="0.5" right="0.5" top="0.65" bottom="0.65" header="0.5" footer="0.5"/>
  <pageSetup firstPageNumber="6" useFirstPageNumber="1" fitToHeight="0"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O511"/>
  <sheetViews>
    <sheetView tabSelected="1" workbookViewId="0" topLeftCell="A450">
      <selection activeCell="A460" sqref="A460"/>
    </sheetView>
  </sheetViews>
  <sheetFormatPr defaultColWidth="9.00390625" defaultRowHeight="15.75"/>
  <cols>
    <col min="1" max="1" width="4.25390625" style="15" customWidth="1"/>
    <col min="2" max="2" width="3.75390625" style="15" customWidth="1"/>
    <col min="3" max="3" width="4.00390625" style="15" customWidth="1"/>
    <col min="4" max="4" width="4.25390625" style="15" customWidth="1"/>
    <col min="5" max="5" width="8.125" style="15" customWidth="1"/>
    <col min="6" max="6" width="8.25390625" style="15" customWidth="1"/>
    <col min="7" max="7" width="5.125" style="15" customWidth="1"/>
    <col min="8" max="8" width="11.75390625" style="15" customWidth="1"/>
    <col min="9" max="9" width="0.5" style="15" customWidth="1"/>
    <col min="10" max="10" width="11.00390625" style="15" customWidth="1"/>
    <col min="11" max="11" width="0.5" style="15" customWidth="1"/>
    <col min="12" max="12" width="11.875" style="15" customWidth="1"/>
    <col min="13" max="13" width="0.5" style="15" customWidth="1"/>
    <col min="14" max="14" width="12.25390625" style="15" customWidth="1"/>
    <col min="15" max="16384" width="8.875" style="15" customWidth="1"/>
  </cols>
  <sheetData>
    <row r="1" spans="1:3" ht="15.75" customHeight="1">
      <c r="A1" s="98" t="s">
        <v>262</v>
      </c>
      <c r="B1" s="98"/>
      <c r="C1" s="98"/>
    </row>
    <row r="2" spans="1:14" ht="15.75" customHeight="1">
      <c r="A2" s="99" t="s">
        <v>263</v>
      </c>
      <c r="B2" s="99"/>
      <c r="C2" s="99"/>
      <c r="N2" s="57" t="s">
        <v>264</v>
      </c>
    </row>
    <row r="3" spans="1:3" ht="15.75" customHeight="1">
      <c r="A3" s="56"/>
      <c r="B3" s="56"/>
      <c r="C3" s="56"/>
    </row>
    <row r="4" spans="1:3" ht="15.75" customHeight="1">
      <c r="A4" s="56"/>
      <c r="B4" s="56"/>
      <c r="C4" s="56"/>
    </row>
    <row r="5" spans="1:3" ht="15.75" customHeight="1">
      <c r="A5" s="56"/>
      <c r="B5" s="56"/>
      <c r="C5" s="56"/>
    </row>
    <row r="6" spans="1:14" ht="15.75" customHeight="1">
      <c r="A6" s="79" t="str">
        <f>GCFS!A5</f>
        <v>MINTYE INDUSTRIES BHD.</v>
      </c>
      <c r="B6" s="79"/>
      <c r="C6" s="79"/>
      <c r="D6" s="79"/>
      <c r="E6" s="79"/>
      <c r="F6" s="79"/>
      <c r="G6" s="79"/>
      <c r="H6" s="79"/>
      <c r="I6" s="79"/>
      <c r="J6" s="79"/>
      <c r="K6" s="79"/>
      <c r="L6" s="79"/>
      <c r="M6" s="79"/>
      <c r="N6" s="79"/>
    </row>
    <row r="7" spans="1:14" ht="15.75" customHeight="1">
      <c r="A7" s="98" t="s">
        <v>265</v>
      </c>
      <c r="B7" s="98"/>
      <c r="C7" s="98"/>
      <c r="D7" s="98"/>
      <c r="E7" s="98"/>
      <c r="F7" s="98"/>
      <c r="G7" s="98"/>
      <c r="H7" s="98"/>
      <c r="I7" s="98"/>
      <c r="J7" s="98"/>
      <c r="K7" s="98"/>
      <c r="L7" s="98"/>
      <c r="M7" s="98"/>
      <c r="N7" s="98"/>
    </row>
    <row r="8" spans="1:14" ht="15.75" customHeight="1">
      <c r="A8" s="56"/>
      <c r="B8" s="56"/>
      <c r="C8" s="56"/>
      <c r="D8" s="56"/>
      <c r="E8" s="56"/>
      <c r="F8" s="56"/>
      <c r="G8" s="56"/>
      <c r="H8" s="56"/>
      <c r="I8" s="56"/>
      <c r="J8" s="56"/>
      <c r="K8" s="56"/>
      <c r="L8" s="56"/>
      <c r="M8" s="56"/>
      <c r="N8" s="56"/>
    </row>
    <row r="9" spans="1:14" ht="15.75" customHeight="1">
      <c r="A9" s="77" t="s">
        <v>266</v>
      </c>
      <c r="B9" s="77"/>
      <c r="C9" s="77"/>
      <c r="D9" s="77"/>
      <c r="E9" s="77"/>
      <c r="F9" s="77"/>
      <c r="G9" s="77"/>
      <c r="H9" s="77"/>
      <c r="I9" s="77"/>
      <c r="J9" s="77"/>
      <c r="K9" s="77"/>
      <c r="L9" s="77"/>
      <c r="M9" s="77"/>
      <c r="N9" s="77"/>
    </row>
    <row r="10" spans="1:14" ht="15.75" customHeight="1">
      <c r="A10" s="106" t="s">
        <v>267</v>
      </c>
      <c r="B10" s="106"/>
      <c r="C10" s="106"/>
      <c r="D10" s="106"/>
      <c r="E10" s="106"/>
      <c r="F10" s="106"/>
      <c r="G10" s="106"/>
      <c r="H10" s="106"/>
      <c r="I10" s="106"/>
      <c r="J10" s="106"/>
      <c r="K10" s="106"/>
      <c r="L10" s="106"/>
      <c r="M10" s="106"/>
      <c r="N10" s="106"/>
    </row>
    <row r="11" spans="1:14" ht="15.75" customHeight="1">
      <c r="A11" s="6"/>
      <c r="B11" s="6"/>
      <c r="C11" s="6"/>
      <c r="D11" s="6"/>
      <c r="E11" s="6"/>
      <c r="F11" s="6"/>
      <c r="G11" s="6"/>
      <c r="H11" s="6"/>
      <c r="I11" s="6"/>
      <c r="J11" s="6"/>
      <c r="K11" s="6"/>
      <c r="L11" s="6"/>
      <c r="M11" s="6"/>
      <c r="N11" s="6"/>
    </row>
    <row r="12" spans="1:14" ht="15.75" customHeight="1">
      <c r="A12" s="53" t="s">
        <v>268</v>
      </c>
      <c r="C12" s="53"/>
      <c r="L12" s="56"/>
      <c r="M12" s="56"/>
      <c r="N12" s="56"/>
    </row>
    <row r="13" spans="1:14" ht="15.75" customHeight="1">
      <c r="A13" s="97" t="s">
        <v>269</v>
      </c>
      <c r="B13" s="97"/>
      <c r="C13" s="97"/>
      <c r="D13" s="97"/>
      <c r="E13" s="97"/>
      <c r="F13" s="97"/>
      <c r="G13" s="97"/>
      <c r="H13" s="97"/>
      <c r="I13" s="97"/>
      <c r="J13" s="97"/>
      <c r="K13" s="97"/>
      <c r="L13" s="97"/>
      <c r="M13" s="97"/>
      <c r="N13" s="97"/>
    </row>
    <row r="14" spans="1:14" ht="15.75" customHeight="1">
      <c r="A14" s="97"/>
      <c r="B14" s="97"/>
      <c r="C14" s="97"/>
      <c r="D14" s="97"/>
      <c r="E14" s="97"/>
      <c r="F14" s="97"/>
      <c r="G14" s="97"/>
      <c r="H14" s="97"/>
      <c r="I14" s="97"/>
      <c r="J14" s="97"/>
      <c r="K14" s="97"/>
      <c r="L14" s="97"/>
      <c r="M14" s="97"/>
      <c r="N14" s="97"/>
    </row>
    <row r="15" spans="1:14" ht="15.75" customHeight="1">
      <c r="A15" s="97"/>
      <c r="B15" s="97"/>
      <c r="C15" s="97"/>
      <c r="D15" s="97"/>
      <c r="E15" s="97"/>
      <c r="F15" s="97"/>
      <c r="G15" s="97"/>
      <c r="H15" s="97"/>
      <c r="I15" s="97"/>
      <c r="J15" s="97"/>
      <c r="K15" s="97"/>
      <c r="L15" s="97"/>
      <c r="M15" s="97"/>
      <c r="N15" s="97"/>
    </row>
    <row r="16" spans="1:14" ht="15.75" customHeight="1">
      <c r="A16" s="58"/>
      <c r="B16" s="58"/>
      <c r="C16" s="58"/>
      <c r="D16" s="58"/>
      <c r="E16" s="58"/>
      <c r="F16" s="58"/>
      <c r="G16" s="58"/>
      <c r="H16" s="58"/>
      <c r="I16" s="58"/>
      <c r="J16" s="58"/>
      <c r="K16" s="58"/>
      <c r="L16" s="58"/>
      <c r="M16" s="58"/>
      <c r="N16" s="58"/>
    </row>
    <row r="17" spans="1:14" ht="15.75" customHeight="1">
      <c r="A17" s="59" t="s">
        <v>270</v>
      </c>
      <c r="B17" s="58"/>
      <c r="C17" s="58"/>
      <c r="D17" s="58"/>
      <c r="E17" s="58"/>
      <c r="F17" s="58"/>
      <c r="G17" s="58"/>
      <c r="H17" s="58"/>
      <c r="I17" s="58"/>
      <c r="J17" s="58"/>
      <c r="K17" s="58"/>
      <c r="L17" s="58"/>
      <c r="M17" s="58"/>
      <c r="N17" s="58"/>
    </row>
    <row r="18" spans="1:14" ht="15.75" customHeight="1">
      <c r="A18" s="97" t="s">
        <v>271</v>
      </c>
      <c r="B18" s="97"/>
      <c r="C18" s="97"/>
      <c r="D18" s="97"/>
      <c r="E18" s="97"/>
      <c r="F18" s="97"/>
      <c r="G18" s="97"/>
      <c r="H18" s="97"/>
      <c r="I18" s="97"/>
      <c r="J18" s="97"/>
      <c r="K18" s="97"/>
      <c r="L18" s="97"/>
      <c r="M18" s="97"/>
      <c r="N18" s="97"/>
    </row>
    <row r="19" spans="1:14" ht="15.75" customHeight="1">
      <c r="A19" s="97"/>
      <c r="B19" s="97"/>
      <c r="C19" s="97"/>
      <c r="D19" s="97"/>
      <c r="E19" s="97"/>
      <c r="F19" s="97"/>
      <c r="G19" s="97"/>
      <c r="H19" s="97"/>
      <c r="I19" s="97"/>
      <c r="J19" s="97"/>
      <c r="K19" s="97"/>
      <c r="L19" s="97"/>
      <c r="M19" s="97"/>
      <c r="N19" s="97"/>
    </row>
    <row r="20" spans="1:14" ht="15.75" customHeight="1">
      <c r="A20" s="97"/>
      <c r="B20" s="97"/>
      <c r="C20" s="97"/>
      <c r="D20" s="97"/>
      <c r="E20" s="97"/>
      <c r="F20" s="97"/>
      <c r="G20" s="97"/>
      <c r="H20" s="97"/>
      <c r="I20" s="97"/>
      <c r="J20" s="97"/>
      <c r="K20" s="97"/>
      <c r="L20" s="97"/>
      <c r="M20" s="97"/>
      <c r="N20" s="97"/>
    </row>
    <row r="21" spans="1:14" ht="15.75" customHeight="1">
      <c r="A21" s="57"/>
      <c r="B21" s="57"/>
      <c r="C21" s="57"/>
      <c r="D21" s="58"/>
      <c r="E21" s="58"/>
      <c r="F21" s="58"/>
      <c r="G21" s="58"/>
      <c r="H21" s="58"/>
      <c r="I21" s="58"/>
      <c r="J21" s="58"/>
      <c r="K21" s="58"/>
      <c r="L21" s="58"/>
      <c r="M21" s="58"/>
      <c r="N21" s="58"/>
    </row>
    <row r="22" spans="1:14" ht="15.75" customHeight="1">
      <c r="A22" s="59" t="s">
        <v>272</v>
      </c>
      <c r="B22" s="58"/>
      <c r="C22" s="58"/>
      <c r="D22" s="58"/>
      <c r="E22" s="58"/>
      <c r="F22" s="58"/>
      <c r="G22" s="58"/>
      <c r="H22" s="58"/>
      <c r="I22" s="58"/>
      <c r="J22" s="58"/>
      <c r="K22" s="58"/>
      <c r="L22" s="58"/>
      <c r="M22" s="58"/>
      <c r="N22" s="58"/>
    </row>
    <row r="23" spans="1:14" ht="15.75" customHeight="1">
      <c r="A23" s="59"/>
      <c r="B23" s="58"/>
      <c r="C23" s="58"/>
      <c r="D23" s="58"/>
      <c r="E23" s="58"/>
      <c r="F23" s="58"/>
      <c r="G23" s="58"/>
      <c r="H23" s="58"/>
      <c r="I23" s="58"/>
      <c r="J23" s="58"/>
      <c r="K23" s="58"/>
      <c r="L23" s="58"/>
      <c r="M23" s="58"/>
      <c r="N23" s="58"/>
    </row>
    <row r="24" spans="1:14" ht="15.75" customHeight="1">
      <c r="A24" s="15" t="s">
        <v>273</v>
      </c>
      <c r="B24" s="59" t="s">
        <v>274</v>
      </c>
      <c r="C24" s="58"/>
      <c r="D24" s="58"/>
      <c r="E24" s="58"/>
      <c r="F24" s="58"/>
      <c r="G24" s="58"/>
      <c r="H24" s="58"/>
      <c r="I24" s="58"/>
      <c r="J24" s="58"/>
      <c r="K24" s="58"/>
      <c r="L24" s="58"/>
      <c r="M24" s="58"/>
      <c r="N24" s="58"/>
    </row>
    <row r="25" spans="2:14" ht="15.75" customHeight="1">
      <c r="B25" s="97" t="s">
        <v>275</v>
      </c>
      <c r="C25" s="97"/>
      <c r="D25" s="97"/>
      <c r="E25" s="97"/>
      <c r="F25" s="97"/>
      <c r="G25" s="97"/>
      <c r="H25" s="97"/>
      <c r="I25" s="97"/>
      <c r="J25" s="97"/>
      <c r="K25" s="97"/>
      <c r="L25" s="97"/>
      <c r="M25" s="97"/>
      <c r="N25" s="97"/>
    </row>
    <row r="26" spans="2:14" ht="15.75" customHeight="1">
      <c r="B26" s="97"/>
      <c r="C26" s="97"/>
      <c r="D26" s="97"/>
      <c r="E26" s="97"/>
      <c r="F26" s="97"/>
      <c r="G26" s="97"/>
      <c r="H26" s="97"/>
      <c r="I26" s="97"/>
      <c r="J26" s="97"/>
      <c r="K26" s="97"/>
      <c r="L26" s="97"/>
      <c r="M26" s="97"/>
      <c r="N26" s="97"/>
    </row>
    <row r="27" spans="2:14" ht="15.75" customHeight="1">
      <c r="B27" s="97"/>
      <c r="C27" s="97"/>
      <c r="D27" s="97"/>
      <c r="E27" s="97"/>
      <c r="F27" s="97"/>
      <c r="G27" s="97"/>
      <c r="H27" s="97"/>
      <c r="I27" s="97"/>
      <c r="J27" s="97"/>
      <c r="K27" s="97"/>
      <c r="L27" s="97"/>
      <c r="M27" s="97"/>
      <c r="N27" s="97"/>
    </row>
    <row r="28" spans="2:14" ht="15.75" customHeight="1">
      <c r="B28" s="97"/>
      <c r="C28" s="97"/>
      <c r="D28" s="97"/>
      <c r="E28" s="97"/>
      <c r="F28" s="97"/>
      <c r="G28" s="97"/>
      <c r="H28" s="97"/>
      <c r="I28" s="97"/>
      <c r="J28" s="97"/>
      <c r="K28" s="97"/>
      <c r="L28" s="97"/>
      <c r="M28" s="97"/>
      <c r="N28" s="97"/>
    </row>
    <row r="29" spans="2:14" ht="15.75" customHeight="1">
      <c r="B29" s="58"/>
      <c r="C29" s="58"/>
      <c r="D29" s="58"/>
      <c r="E29" s="58"/>
      <c r="F29" s="58"/>
      <c r="G29" s="58"/>
      <c r="H29" s="58"/>
      <c r="I29" s="58"/>
      <c r="J29" s="58"/>
      <c r="K29" s="58"/>
      <c r="L29" s="58"/>
      <c r="M29" s="58"/>
      <c r="N29" s="58"/>
    </row>
    <row r="30" spans="2:14" ht="15.75" customHeight="1">
      <c r="B30" s="97" t="s">
        <v>276</v>
      </c>
      <c r="C30" s="97"/>
      <c r="D30" s="97"/>
      <c r="E30" s="97"/>
      <c r="F30" s="97"/>
      <c r="G30" s="97"/>
      <c r="H30" s="97"/>
      <c r="I30" s="97"/>
      <c r="J30" s="97"/>
      <c r="K30" s="97"/>
      <c r="L30" s="97"/>
      <c r="M30" s="97"/>
      <c r="N30" s="97"/>
    </row>
    <row r="31" spans="2:14" ht="15.75" customHeight="1">
      <c r="B31" s="97"/>
      <c r="C31" s="97"/>
      <c r="D31" s="97"/>
      <c r="E31" s="97"/>
      <c r="F31" s="97"/>
      <c r="G31" s="97"/>
      <c r="H31" s="97"/>
      <c r="I31" s="97"/>
      <c r="J31" s="97"/>
      <c r="K31" s="97"/>
      <c r="L31" s="97"/>
      <c r="M31" s="97"/>
      <c r="N31" s="97"/>
    </row>
    <row r="32" spans="2:14" ht="15.75" customHeight="1">
      <c r="B32" s="58"/>
      <c r="C32" s="58"/>
      <c r="D32" s="58"/>
      <c r="E32" s="58"/>
      <c r="F32" s="58"/>
      <c r="G32" s="58"/>
      <c r="H32" s="58"/>
      <c r="I32" s="58"/>
      <c r="J32" s="58"/>
      <c r="K32" s="58"/>
      <c r="L32" s="58"/>
      <c r="M32" s="58"/>
      <c r="N32" s="58"/>
    </row>
    <row r="33" spans="2:14" ht="15.75" customHeight="1">
      <c r="B33" s="60" t="s">
        <v>277</v>
      </c>
      <c r="C33" s="58"/>
      <c r="D33" s="61"/>
      <c r="E33" s="61"/>
      <c r="F33" s="60" t="s">
        <v>278</v>
      </c>
      <c r="G33" s="61"/>
      <c r="H33" s="61"/>
      <c r="I33" s="61"/>
      <c r="J33" s="60" t="s">
        <v>279</v>
      </c>
      <c r="K33" s="58"/>
      <c r="L33" s="58"/>
      <c r="M33" s="1"/>
      <c r="N33" s="1"/>
    </row>
    <row r="34" spans="2:14" ht="15.75" customHeight="1">
      <c r="B34" s="61" t="s">
        <v>280</v>
      </c>
      <c r="C34" s="61"/>
      <c r="D34" s="61"/>
      <c r="E34" s="61"/>
      <c r="F34" s="61" t="s">
        <v>281</v>
      </c>
      <c r="G34" s="61"/>
      <c r="H34" s="61"/>
      <c r="I34" s="61"/>
      <c r="J34" s="61" t="s">
        <v>282</v>
      </c>
      <c r="K34" s="61"/>
      <c r="L34" s="61"/>
      <c r="M34" s="58"/>
      <c r="N34" s="58"/>
    </row>
    <row r="35" spans="2:14" ht="15.75" customHeight="1">
      <c r="B35" s="61" t="s">
        <v>283</v>
      </c>
      <c r="C35" s="61"/>
      <c r="D35" s="61"/>
      <c r="E35" s="61"/>
      <c r="F35" s="61" t="s">
        <v>284</v>
      </c>
      <c r="G35" s="61"/>
      <c r="H35" s="61"/>
      <c r="I35" s="61"/>
      <c r="J35" s="61" t="s">
        <v>285</v>
      </c>
      <c r="K35" s="61"/>
      <c r="L35" s="61"/>
      <c r="M35" s="58"/>
      <c r="N35" s="58"/>
    </row>
    <row r="36" spans="2:14" ht="15.75" customHeight="1">
      <c r="B36" s="61"/>
      <c r="C36" s="61"/>
      <c r="D36" s="61"/>
      <c r="E36" s="61"/>
      <c r="F36" s="61" t="s">
        <v>286</v>
      </c>
      <c r="G36" s="61"/>
      <c r="H36" s="61"/>
      <c r="I36" s="61"/>
      <c r="J36" s="61" t="s">
        <v>287</v>
      </c>
      <c r="K36" s="61"/>
      <c r="L36" s="61"/>
      <c r="M36" s="58"/>
      <c r="N36" s="58"/>
    </row>
    <row r="37" spans="2:14" ht="15.75" customHeight="1">
      <c r="B37" s="61"/>
      <c r="C37" s="61"/>
      <c r="D37" s="61"/>
      <c r="E37" s="61"/>
      <c r="F37" s="61" t="s">
        <v>288</v>
      </c>
      <c r="G37" s="61"/>
      <c r="H37" s="61"/>
      <c r="I37" s="61"/>
      <c r="J37" s="61" t="s">
        <v>289</v>
      </c>
      <c r="K37" s="61"/>
      <c r="L37" s="61"/>
      <c r="M37" s="58"/>
      <c r="N37" s="58"/>
    </row>
    <row r="38" spans="2:14" ht="15.75" customHeight="1">
      <c r="B38" s="61"/>
      <c r="C38" s="61"/>
      <c r="D38" s="61"/>
      <c r="E38" s="61"/>
      <c r="F38" s="61" t="s">
        <v>290</v>
      </c>
      <c r="G38" s="61"/>
      <c r="H38" s="61"/>
      <c r="I38" s="61"/>
      <c r="J38" s="61" t="s">
        <v>291</v>
      </c>
      <c r="K38" s="61"/>
      <c r="L38" s="61"/>
      <c r="M38" s="58"/>
      <c r="N38" s="58"/>
    </row>
    <row r="39" spans="2:14" ht="15.75" customHeight="1">
      <c r="B39" s="61"/>
      <c r="C39" s="61"/>
      <c r="D39" s="61"/>
      <c r="E39" s="61"/>
      <c r="F39" s="61"/>
      <c r="G39" s="61"/>
      <c r="H39" s="61"/>
      <c r="I39" s="61"/>
      <c r="J39" s="61" t="s">
        <v>292</v>
      </c>
      <c r="K39" s="61"/>
      <c r="L39" s="61"/>
      <c r="M39" s="58"/>
      <c r="N39" s="58"/>
    </row>
    <row r="40" spans="2:14" ht="15.75" customHeight="1">
      <c r="B40" s="61"/>
      <c r="C40" s="61"/>
      <c r="D40" s="61"/>
      <c r="E40" s="61"/>
      <c r="F40" s="61"/>
      <c r="G40" s="61"/>
      <c r="H40" s="61"/>
      <c r="I40" s="61"/>
      <c r="J40" s="61" t="s">
        <v>293</v>
      </c>
      <c r="K40" s="61"/>
      <c r="L40" s="61"/>
      <c r="M40" s="58"/>
      <c r="N40" s="58"/>
    </row>
    <row r="41" spans="2:14" ht="15.75" customHeight="1">
      <c r="B41" s="61"/>
      <c r="C41" s="61"/>
      <c r="D41" s="61"/>
      <c r="E41" s="61"/>
      <c r="F41" s="61"/>
      <c r="G41" s="61"/>
      <c r="H41" s="61"/>
      <c r="I41" s="61"/>
      <c r="J41" s="61" t="s">
        <v>294</v>
      </c>
      <c r="K41" s="61"/>
      <c r="L41" s="61"/>
      <c r="M41" s="58"/>
      <c r="N41" s="58"/>
    </row>
    <row r="42" spans="2:14" ht="15.75" customHeight="1">
      <c r="B42" s="61"/>
      <c r="C42" s="61"/>
      <c r="D42" s="61"/>
      <c r="E42" s="61"/>
      <c r="F42" s="61"/>
      <c r="G42" s="61"/>
      <c r="H42" s="61"/>
      <c r="I42" s="61"/>
      <c r="J42" s="61"/>
      <c r="K42" s="61"/>
      <c r="L42" s="61"/>
      <c r="M42" s="58"/>
      <c r="N42" s="58"/>
    </row>
    <row r="43" spans="2:14" ht="15.75" customHeight="1">
      <c r="B43" s="61"/>
      <c r="C43" s="61"/>
      <c r="D43" s="61"/>
      <c r="E43" s="61"/>
      <c r="F43" s="61" t="s">
        <v>295</v>
      </c>
      <c r="G43" s="61"/>
      <c r="H43" s="61"/>
      <c r="I43" s="61"/>
      <c r="J43" s="61" t="s">
        <v>296</v>
      </c>
      <c r="K43" s="61"/>
      <c r="L43" s="61"/>
      <c r="M43" s="58"/>
      <c r="N43" s="58"/>
    </row>
    <row r="44" spans="2:14" ht="15.75" customHeight="1">
      <c r="B44" s="61"/>
      <c r="C44" s="61"/>
      <c r="D44" s="61"/>
      <c r="E44" s="61"/>
      <c r="F44" s="61" t="s">
        <v>297</v>
      </c>
      <c r="G44" s="58"/>
      <c r="H44" s="58"/>
      <c r="I44" s="58"/>
      <c r="J44" s="61" t="s">
        <v>298</v>
      </c>
      <c r="K44" s="58"/>
      <c r="L44" s="58"/>
      <c r="M44" s="58"/>
      <c r="N44" s="58"/>
    </row>
    <row r="45" spans="2:14" ht="15.75" customHeight="1">
      <c r="B45" s="58"/>
      <c r="C45" s="58"/>
      <c r="D45" s="58"/>
      <c r="E45" s="58"/>
      <c r="F45" s="61" t="s">
        <v>299</v>
      </c>
      <c r="G45" s="58"/>
      <c r="H45" s="58"/>
      <c r="I45" s="58"/>
      <c r="J45" s="58"/>
      <c r="K45" s="58"/>
      <c r="L45" s="58"/>
      <c r="M45" s="58"/>
      <c r="N45" s="58"/>
    </row>
    <row r="46" spans="2:14" ht="15.75" customHeight="1">
      <c r="B46" s="58"/>
      <c r="C46" s="58"/>
      <c r="D46" s="58"/>
      <c r="E46" s="58"/>
      <c r="F46" s="61"/>
      <c r="G46" s="58"/>
      <c r="H46" s="58"/>
      <c r="I46" s="58"/>
      <c r="J46" s="58"/>
      <c r="K46" s="58"/>
      <c r="L46" s="58"/>
      <c r="M46" s="58"/>
      <c r="N46" s="58"/>
    </row>
    <row r="47" spans="2:14" ht="15.75" customHeight="1">
      <c r="B47" s="58"/>
      <c r="C47" s="58"/>
      <c r="D47" s="58"/>
      <c r="E47" s="58"/>
      <c r="F47" s="61"/>
      <c r="G47" s="58"/>
      <c r="H47" s="58"/>
      <c r="I47" s="58"/>
      <c r="J47" s="58"/>
      <c r="K47" s="58"/>
      <c r="L47" s="58"/>
      <c r="M47" s="58"/>
      <c r="N47" s="58"/>
    </row>
    <row r="48" spans="2:14" ht="15.75" customHeight="1">
      <c r="B48" s="58"/>
      <c r="C48" s="58"/>
      <c r="D48" s="58"/>
      <c r="E48" s="58"/>
      <c r="F48" s="58"/>
      <c r="G48" s="58"/>
      <c r="H48" s="58"/>
      <c r="I48" s="58"/>
      <c r="J48" s="58"/>
      <c r="K48" s="58"/>
      <c r="L48" s="58"/>
      <c r="M48" s="58"/>
      <c r="N48" s="58"/>
    </row>
    <row r="49" spans="1:14" ht="15.75" customHeight="1">
      <c r="A49" s="98" t="s">
        <v>300</v>
      </c>
      <c r="B49" s="98"/>
      <c r="C49" s="98"/>
      <c r="N49" s="57"/>
    </row>
    <row r="50" spans="1:14" ht="15.75" customHeight="1">
      <c r="A50" s="99" t="s">
        <v>301</v>
      </c>
      <c r="B50" s="99"/>
      <c r="C50" s="99"/>
      <c r="N50" s="57" t="s">
        <v>302</v>
      </c>
    </row>
    <row r="51" spans="2:14" ht="15.75" customHeight="1">
      <c r="B51" s="58"/>
      <c r="C51" s="58"/>
      <c r="D51" s="58"/>
      <c r="E51" s="58"/>
      <c r="F51" s="58"/>
      <c r="G51" s="58"/>
      <c r="H51" s="58"/>
      <c r="I51" s="58"/>
      <c r="J51" s="58"/>
      <c r="K51" s="58"/>
      <c r="L51" s="58"/>
      <c r="M51" s="58"/>
      <c r="N51" s="58"/>
    </row>
    <row r="52" spans="2:14" ht="15.75" customHeight="1">
      <c r="B52" s="58"/>
      <c r="C52" s="58"/>
      <c r="D52" s="58"/>
      <c r="E52" s="58"/>
      <c r="F52" s="58"/>
      <c r="G52" s="58"/>
      <c r="H52" s="58"/>
      <c r="I52" s="58"/>
      <c r="J52" s="58"/>
      <c r="K52" s="58"/>
      <c r="L52" s="58"/>
      <c r="M52" s="58"/>
      <c r="N52" s="58"/>
    </row>
    <row r="53" spans="2:14" ht="15.75" customHeight="1">
      <c r="B53" s="58"/>
      <c r="C53" s="58"/>
      <c r="D53" s="58"/>
      <c r="E53" s="58"/>
      <c r="F53" s="58"/>
      <c r="G53" s="58"/>
      <c r="H53" s="58"/>
      <c r="I53" s="58"/>
      <c r="J53" s="58"/>
      <c r="K53" s="58"/>
      <c r="L53" s="58"/>
      <c r="M53" s="58"/>
      <c r="N53" s="58"/>
    </row>
    <row r="54" spans="1:14" ht="15.75" customHeight="1">
      <c r="A54" s="15" t="s">
        <v>303</v>
      </c>
      <c r="B54" s="53" t="s">
        <v>304</v>
      </c>
      <c r="C54" s="58"/>
      <c r="D54" s="58"/>
      <c r="E54" s="58"/>
      <c r="F54" s="58"/>
      <c r="G54" s="58"/>
      <c r="H54" s="58"/>
      <c r="I54" s="58"/>
      <c r="J54" s="58"/>
      <c r="K54" s="58"/>
      <c r="L54" s="58"/>
      <c r="M54" s="58"/>
      <c r="N54" s="58"/>
    </row>
    <row r="55" spans="2:14" ht="15.75" customHeight="1">
      <c r="B55" s="1" t="s">
        <v>305</v>
      </c>
      <c r="C55" s="58"/>
      <c r="D55" s="58"/>
      <c r="E55" s="58"/>
      <c r="F55" s="58"/>
      <c r="G55" s="58"/>
      <c r="H55" s="58"/>
      <c r="I55" s="58"/>
      <c r="J55" s="58"/>
      <c r="K55" s="58"/>
      <c r="L55" s="58"/>
      <c r="M55" s="58"/>
      <c r="N55" s="58"/>
    </row>
    <row r="56" spans="2:14" ht="15.75" customHeight="1">
      <c r="B56" s="58"/>
      <c r="C56" s="58"/>
      <c r="D56" s="58"/>
      <c r="E56" s="58"/>
      <c r="F56" s="58"/>
      <c r="G56" s="58"/>
      <c r="H56" s="58"/>
      <c r="I56" s="58"/>
      <c r="J56" s="58"/>
      <c r="K56" s="58"/>
      <c r="L56" s="58"/>
      <c r="M56" s="58"/>
      <c r="N56" s="58"/>
    </row>
    <row r="57" spans="1:3" ht="15.75" customHeight="1">
      <c r="A57" s="15" t="s">
        <v>306</v>
      </c>
      <c r="B57" s="53" t="s">
        <v>307</v>
      </c>
      <c r="C57" s="53"/>
    </row>
    <row r="58" spans="2:7" ht="15.75" customHeight="1">
      <c r="B58" s="61" t="s">
        <v>308</v>
      </c>
      <c r="C58" s="61"/>
      <c r="D58" s="61"/>
      <c r="E58" s="61"/>
      <c r="F58" s="61"/>
      <c r="G58" s="61"/>
    </row>
    <row r="60" spans="1:3" ht="15.75" customHeight="1">
      <c r="A60" s="15" t="s">
        <v>309</v>
      </c>
      <c r="B60" s="53" t="s">
        <v>310</v>
      </c>
      <c r="C60" s="53"/>
    </row>
    <row r="61" spans="2:14" ht="15.75" customHeight="1">
      <c r="B61" s="105" t="s">
        <v>311</v>
      </c>
      <c r="C61" s="105"/>
      <c r="D61" s="105"/>
      <c r="E61" s="105"/>
      <c r="F61" s="105"/>
      <c r="G61" s="105"/>
      <c r="H61" s="105"/>
      <c r="I61" s="105"/>
      <c r="J61" s="105"/>
      <c r="K61" s="105"/>
      <c r="L61" s="105"/>
      <c r="M61" s="105"/>
      <c r="N61" s="105"/>
    </row>
    <row r="62" spans="2:14" ht="15.75" customHeight="1">
      <c r="B62" s="105"/>
      <c r="C62" s="105"/>
      <c r="D62" s="105"/>
      <c r="E62" s="105"/>
      <c r="F62" s="105"/>
      <c r="G62" s="105"/>
      <c r="H62" s="105"/>
      <c r="I62" s="105"/>
      <c r="J62" s="105"/>
      <c r="K62" s="105"/>
      <c r="L62" s="105"/>
      <c r="M62" s="105"/>
      <c r="N62" s="105"/>
    </row>
    <row r="63" spans="2:14" ht="15.75" customHeight="1">
      <c r="B63" s="62"/>
      <c r="C63" s="62"/>
      <c r="D63" s="62"/>
      <c r="E63" s="62"/>
      <c r="F63" s="62"/>
      <c r="G63" s="62"/>
      <c r="H63" s="62"/>
      <c r="I63" s="62"/>
      <c r="J63" s="62"/>
      <c r="K63" s="62"/>
      <c r="L63" s="62"/>
      <c r="M63" s="62"/>
      <c r="N63" s="62"/>
    </row>
    <row r="64" spans="1:14" ht="15.75" customHeight="1">
      <c r="A64" s="15" t="s">
        <v>312</v>
      </c>
      <c r="B64" s="59" t="s">
        <v>313</v>
      </c>
      <c r="C64" s="59"/>
      <c r="L64" s="17"/>
      <c r="M64" s="17"/>
      <c r="N64" s="17"/>
    </row>
    <row r="65" spans="2:14" ht="15.75" customHeight="1">
      <c r="B65" s="86" t="s">
        <v>314</v>
      </c>
      <c r="C65" s="86"/>
      <c r="D65" s="86"/>
      <c r="E65" s="86"/>
      <c r="F65" s="86"/>
      <c r="G65" s="86"/>
      <c r="H65" s="86"/>
      <c r="I65" s="86"/>
      <c r="J65" s="86"/>
      <c r="K65" s="86"/>
      <c r="L65" s="86"/>
      <c r="M65" s="86"/>
      <c r="N65" s="86"/>
    </row>
    <row r="66" spans="2:14" ht="15.75" customHeight="1">
      <c r="B66" s="86"/>
      <c r="C66" s="86"/>
      <c r="D66" s="86"/>
      <c r="E66" s="86"/>
      <c r="F66" s="86"/>
      <c r="G66" s="86"/>
      <c r="H66" s="86"/>
      <c r="I66" s="86"/>
      <c r="J66" s="86"/>
      <c r="K66" s="86"/>
      <c r="L66" s="86"/>
      <c r="M66" s="86"/>
      <c r="N66" s="86"/>
    </row>
    <row r="67" spans="2:14" ht="15.75" customHeight="1">
      <c r="B67" s="86"/>
      <c r="C67" s="86"/>
      <c r="D67" s="86"/>
      <c r="E67" s="86"/>
      <c r="F67" s="86"/>
      <c r="G67" s="86"/>
      <c r="H67" s="86"/>
      <c r="I67" s="86"/>
      <c r="J67" s="86"/>
      <c r="K67" s="86"/>
      <c r="L67" s="86"/>
      <c r="M67" s="86"/>
      <c r="N67" s="86"/>
    </row>
    <row r="68" spans="10:14" ht="15.75">
      <c r="J68" s="63"/>
      <c r="L68" s="17"/>
      <c r="M68" s="17"/>
      <c r="N68" s="17"/>
    </row>
    <row r="69" spans="12:14" ht="15.75">
      <c r="L69" s="17"/>
      <c r="M69" s="17"/>
      <c r="N69" s="17"/>
    </row>
    <row r="70" spans="1:3" ht="15.75">
      <c r="A70" s="15" t="s">
        <v>315</v>
      </c>
      <c r="B70" s="53" t="s">
        <v>316</v>
      </c>
      <c r="C70" s="53"/>
    </row>
    <row r="71" spans="2:14" ht="15.75">
      <c r="B71" s="97" t="s">
        <v>317</v>
      </c>
      <c r="C71" s="97"/>
      <c r="D71" s="97"/>
      <c r="E71" s="97"/>
      <c r="F71" s="97"/>
      <c r="G71" s="97"/>
      <c r="H71" s="97"/>
      <c r="I71" s="97"/>
      <c r="J71" s="97"/>
      <c r="K71" s="97"/>
      <c r="L71" s="97"/>
      <c r="M71" s="97"/>
      <c r="N71" s="97"/>
    </row>
    <row r="72" spans="2:14" ht="15.75">
      <c r="B72" s="97"/>
      <c r="C72" s="97"/>
      <c r="D72" s="97"/>
      <c r="E72" s="97"/>
      <c r="F72" s="97"/>
      <c r="G72" s="97"/>
      <c r="H72" s="97"/>
      <c r="I72" s="97"/>
      <c r="J72" s="97"/>
      <c r="K72" s="97"/>
      <c r="L72" s="97"/>
      <c r="M72" s="97"/>
      <c r="N72" s="97"/>
    </row>
    <row r="73" spans="2:14" ht="15.75">
      <c r="B73" s="97"/>
      <c r="C73" s="97"/>
      <c r="D73" s="97"/>
      <c r="E73" s="97"/>
      <c r="F73" s="97"/>
      <c r="G73" s="97"/>
      <c r="H73" s="97"/>
      <c r="I73" s="97"/>
      <c r="J73" s="97"/>
      <c r="K73" s="97"/>
      <c r="L73" s="97"/>
      <c r="M73" s="97"/>
      <c r="N73" s="97"/>
    </row>
    <row r="74" ht="15.75" customHeight="1"/>
    <row r="75" spans="1:3" ht="15.75">
      <c r="A75" s="15" t="s">
        <v>318</v>
      </c>
      <c r="B75" s="53" t="s">
        <v>319</v>
      </c>
      <c r="C75" s="53"/>
    </row>
    <row r="76" ht="15.75">
      <c r="B76" s="15" t="s">
        <v>320</v>
      </c>
    </row>
    <row r="77" spans="2:14" ht="15.75" hidden="1">
      <c r="B77" s="97" t="s">
        <v>321</v>
      </c>
      <c r="C77" s="97"/>
      <c r="D77" s="97"/>
      <c r="E77" s="97"/>
      <c r="F77" s="97"/>
      <c r="G77" s="97"/>
      <c r="H77" s="97"/>
      <c r="I77" s="97"/>
      <c r="J77" s="97"/>
      <c r="K77" s="97"/>
      <c r="L77" s="97"/>
      <c r="M77" s="97"/>
      <c r="N77" s="97"/>
    </row>
    <row r="78" spans="2:14" ht="12.75" customHeight="1" hidden="1">
      <c r="B78" s="97"/>
      <c r="C78" s="97"/>
      <c r="D78" s="97"/>
      <c r="E78" s="97"/>
      <c r="F78" s="97"/>
      <c r="G78" s="97"/>
      <c r="H78" s="97"/>
      <c r="I78" s="97"/>
      <c r="J78" s="97"/>
      <c r="K78" s="97"/>
      <c r="L78" s="97"/>
      <c r="M78" s="97"/>
      <c r="N78" s="97"/>
    </row>
    <row r="79" spans="2:14" ht="15.75" customHeight="1">
      <c r="B79" s="58"/>
      <c r="C79" s="58"/>
      <c r="D79" s="58"/>
      <c r="E79" s="58"/>
      <c r="F79" s="58"/>
      <c r="G79" s="58"/>
      <c r="H79" s="58"/>
      <c r="I79" s="58"/>
      <c r="J79" s="58"/>
      <c r="K79" s="58"/>
      <c r="L79" s="58"/>
      <c r="M79" s="58"/>
      <c r="N79" s="58"/>
    </row>
    <row r="80" spans="1:3" ht="15.75" customHeight="1">
      <c r="A80" s="15" t="s">
        <v>322</v>
      </c>
      <c r="B80" s="53" t="s">
        <v>323</v>
      </c>
      <c r="C80" s="53"/>
    </row>
    <row r="81" spans="2:3" ht="15.75" customHeight="1">
      <c r="B81" s="53"/>
      <c r="C81" s="53"/>
    </row>
    <row r="82" spans="2:14" ht="15.75" customHeight="1">
      <c r="B82" s="7" t="s">
        <v>324</v>
      </c>
      <c r="J82" s="56"/>
      <c r="K82" s="56"/>
      <c r="L82" s="56"/>
      <c r="M82" s="56"/>
      <c r="N82" s="56"/>
    </row>
    <row r="83" spans="2:14" ht="15.75" customHeight="1">
      <c r="B83" s="7"/>
      <c r="J83" s="56"/>
      <c r="K83" s="56"/>
      <c r="L83" s="56" t="s">
        <v>325</v>
      </c>
      <c r="M83" s="56"/>
      <c r="N83" s="56"/>
    </row>
    <row r="84" spans="2:14" ht="15.75" customHeight="1">
      <c r="B84" s="7"/>
      <c r="J84" s="56"/>
      <c r="K84" s="56"/>
      <c r="L84" s="56" t="s">
        <v>326</v>
      </c>
      <c r="M84" s="56"/>
      <c r="N84" s="56"/>
    </row>
    <row r="85" spans="3:14" ht="15.75" customHeight="1">
      <c r="C85" s="7"/>
      <c r="D85" s="7"/>
      <c r="E85" s="7"/>
      <c r="F85" s="7"/>
      <c r="G85" s="7"/>
      <c r="H85" s="56"/>
      <c r="I85" s="56"/>
      <c r="J85" s="56"/>
      <c r="K85" s="56"/>
      <c r="L85" s="56" t="s">
        <v>327</v>
      </c>
      <c r="M85" s="56"/>
      <c r="N85" s="56"/>
    </row>
    <row r="86" spans="2:14" ht="15.75" customHeight="1">
      <c r="B86" s="97" t="s">
        <v>328</v>
      </c>
      <c r="C86" s="97"/>
      <c r="D86" s="97"/>
      <c r="E86" s="97"/>
      <c r="F86" s="97"/>
      <c r="G86" s="58"/>
      <c r="H86" s="64" t="s">
        <v>329</v>
      </c>
      <c r="I86" s="64"/>
      <c r="J86" s="64" t="s">
        <v>330</v>
      </c>
      <c r="K86" s="64"/>
      <c r="L86" s="64" t="s">
        <v>331</v>
      </c>
      <c r="M86" s="64"/>
      <c r="N86" s="64" t="s">
        <v>332</v>
      </c>
    </row>
    <row r="87" spans="2:14" ht="15.75" customHeight="1">
      <c r="B87" s="97"/>
      <c r="C87" s="97"/>
      <c r="D87" s="97"/>
      <c r="E87" s="97"/>
      <c r="F87" s="97"/>
      <c r="G87" s="58"/>
      <c r="H87" s="56" t="s">
        <v>333</v>
      </c>
      <c r="I87" s="56"/>
      <c r="J87" s="56" t="s">
        <v>334</v>
      </c>
      <c r="K87" s="56"/>
      <c r="L87" s="56" t="s">
        <v>335</v>
      </c>
      <c r="M87" s="56"/>
      <c r="N87" s="56" t="s">
        <v>336</v>
      </c>
    </row>
    <row r="88" spans="2:14" ht="11.25" customHeight="1">
      <c r="B88" s="7"/>
      <c r="H88" s="56"/>
      <c r="I88" s="56"/>
      <c r="J88" s="56"/>
      <c r="K88" s="56"/>
      <c r="L88" s="56"/>
      <c r="M88" s="56"/>
      <c r="N88" s="56"/>
    </row>
    <row r="89" spans="2:10" ht="15.75" customHeight="1">
      <c r="B89" s="55" t="s">
        <v>337</v>
      </c>
      <c r="C89" s="55"/>
      <c r="D89" s="55"/>
      <c r="E89" s="55"/>
      <c r="F89" s="55"/>
      <c r="G89" s="55"/>
      <c r="J89" s="65"/>
    </row>
    <row r="90" spans="2:14" ht="15.75" customHeight="1">
      <c r="B90" s="55"/>
      <c r="C90" s="55" t="s">
        <v>338</v>
      </c>
      <c r="D90" s="55"/>
      <c r="E90" s="55"/>
      <c r="F90" s="55"/>
      <c r="G90" s="55"/>
      <c r="H90" s="17">
        <v>11471</v>
      </c>
      <c r="I90" s="17"/>
      <c r="J90" s="17">
        <v>983</v>
      </c>
      <c r="K90" s="17"/>
      <c r="L90" s="17">
        <v>0</v>
      </c>
      <c r="M90" s="17"/>
      <c r="N90" s="17">
        <f>SUM(H90:L90)</f>
        <v>12454</v>
      </c>
    </row>
    <row r="91" spans="2:14" ht="15.75" customHeight="1">
      <c r="B91" s="55"/>
      <c r="C91" s="55" t="s">
        <v>339</v>
      </c>
      <c r="D91" s="55"/>
      <c r="E91" s="55"/>
      <c r="F91" s="55"/>
      <c r="G91" s="55"/>
      <c r="H91" s="30">
        <v>6624</v>
      </c>
      <c r="I91" s="17"/>
      <c r="J91" s="30">
        <v>0</v>
      </c>
      <c r="K91" s="17"/>
      <c r="L91" s="30">
        <v>0</v>
      </c>
      <c r="M91" s="17"/>
      <c r="N91" s="30">
        <f>SUM(H91:L91)</f>
        <v>6624</v>
      </c>
    </row>
    <row r="92" spans="2:14" ht="15.75" customHeight="1">
      <c r="B92" s="55"/>
      <c r="C92" s="55"/>
      <c r="D92" s="55"/>
      <c r="E92" s="55"/>
      <c r="F92" s="55"/>
      <c r="G92" s="55"/>
      <c r="H92" s="17">
        <f>SUM(H90:H91)</f>
        <v>18095</v>
      </c>
      <c r="I92" s="17"/>
      <c r="J92" s="17">
        <f>SUM(J90:J91)</f>
        <v>983</v>
      </c>
      <c r="K92" s="17"/>
      <c r="L92" s="17">
        <f>SUM(L90:L91)</f>
        <v>0</v>
      </c>
      <c r="M92" s="17"/>
      <c r="N92" s="17">
        <f>SUM(N90:N91)</f>
        <v>19078</v>
      </c>
    </row>
    <row r="93" spans="2:14" ht="15.75" customHeight="1">
      <c r="B93" s="55"/>
      <c r="C93" s="55" t="s">
        <v>340</v>
      </c>
      <c r="D93" s="55"/>
      <c r="E93" s="55"/>
      <c r="F93" s="55"/>
      <c r="G93" s="55"/>
      <c r="H93" s="17">
        <f>-H91</f>
        <v>-6624</v>
      </c>
      <c r="I93" s="17"/>
      <c r="J93" s="17">
        <v>0</v>
      </c>
      <c r="K93" s="17"/>
      <c r="L93" s="17">
        <v>0</v>
      </c>
      <c r="M93" s="17"/>
      <c r="N93" s="30">
        <f>-N91</f>
        <v>-6624</v>
      </c>
    </row>
    <row r="94" spans="2:14" ht="15.75" customHeight="1">
      <c r="B94" s="55"/>
      <c r="C94" s="55"/>
      <c r="D94" s="55"/>
      <c r="E94" s="55"/>
      <c r="F94" s="55"/>
      <c r="G94" s="55"/>
      <c r="H94" s="66">
        <f>SUM(H92:H93)</f>
        <v>11471</v>
      </c>
      <c r="I94" s="17"/>
      <c r="J94" s="66">
        <f>SUM(J92:J93)</f>
        <v>983</v>
      </c>
      <c r="K94" s="17"/>
      <c r="L94" s="66">
        <f>SUM(L92:L93)</f>
        <v>0</v>
      </c>
      <c r="M94" s="17"/>
      <c r="N94" s="17">
        <f>SUM(N92:N93)</f>
        <v>12454</v>
      </c>
    </row>
    <row r="95" spans="2:14" ht="15.75">
      <c r="B95" s="55"/>
      <c r="C95" s="55"/>
      <c r="D95" s="55"/>
      <c r="E95" s="55"/>
      <c r="F95" s="55"/>
      <c r="G95" s="55"/>
      <c r="H95" s="17"/>
      <c r="I95" s="17"/>
      <c r="J95" s="17"/>
      <c r="K95" s="17"/>
      <c r="L95" s="17"/>
      <c r="M95" s="17"/>
      <c r="N95" s="17"/>
    </row>
    <row r="96" spans="2:14" ht="15.75" customHeight="1">
      <c r="B96" s="55" t="s">
        <v>341</v>
      </c>
      <c r="C96" s="55"/>
      <c r="D96" s="55"/>
      <c r="E96" s="55"/>
      <c r="F96" s="55"/>
      <c r="G96" s="55"/>
      <c r="H96" s="17"/>
      <c r="I96" s="17"/>
      <c r="J96" s="17"/>
      <c r="K96" s="17"/>
      <c r="L96" s="17"/>
      <c r="M96" s="17"/>
      <c r="N96" s="30">
        <v>-9236</v>
      </c>
    </row>
    <row r="97" spans="2:14" ht="15.75" customHeight="1">
      <c r="B97" s="1"/>
      <c r="C97" s="15" t="s">
        <v>342</v>
      </c>
      <c r="H97" s="17"/>
      <c r="I97" s="17"/>
      <c r="J97" s="17"/>
      <c r="K97" s="17"/>
      <c r="L97" s="17"/>
      <c r="M97" s="17"/>
      <c r="N97" s="17">
        <f>SUM(N94:N96)</f>
        <v>3218</v>
      </c>
    </row>
    <row r="98" spans="2:14" ht="15.75" customHeight="1">
      <c r="B98" s="1"/>
      <c r="H98" s="17"/>
      <c r="I98" s="17"/>
      <c r="J98" s="17"/>
      <c r="K98" s="17"/>
      <c r="L98" s="17"/>
      <c r="M98" s="17"/>
      <c r="N98" s="17"/>
    </row>
    <row r="99" spans="1:14" ht="15.75" customHeight="1">
      <c r="A99" s="98" t="s">
        <v>343</v>
      </c>
      <c r="B99" s="98"/>
      <c r="C99" s="98"/>
      <c r="H99" s="65"/>
      <c r="J99" s="65"/>
      <c r="L99" s="65"/>
      <c r="N99" s="65"/>
    </row>
    <row r="100" spans="1:14" ht="15.75" customHeight="1">
      <c r="A100" s="99" t="s">
        <v>344</v>
      </c>
      <c r="B100" s="99"/>
      <c r="C100" s="99"/>
      <c r="H100" s="65"/>
      <c r="J100" s="65"/>
      <c r="L100" s="65"/>
      <c r="N100" s="57" t="s">
        <v>345</v>
      </c>
    </row>
    <row r="101" spans="2:14" ht="15.75" customHeight="1">
      <c r="B101" s="1"/>
      <c r="H101" s="17"/>
      <c r="I101" s="17"/>
      <c r="J101" s="17"/>
      <c r="K101" s="17"/>
      <c r="L101" s="17"/>
      <c r="M101" s="17"/>
      <c r="N101" s="17"/>
    </row>
    <row r="102" spans="2:14" ht="15.75" customHeight="1">
      <c r="B102" s="1"/>
      <c r="H102" s="17"/>
      <c r="I102" s="17"/>
      <c r="J102" s="17"/>
      <c r="K102" s="17"/>
      <c r="L102" s="17"/>
      <c r="M102" s="17"/>
      <c r="N102" s="17"/>
    </row>
    <row r="103" spans="2:14" ht="15.75" customHeight="1">
      <c r="B103" s="1"/>
      <c r="H103" s="17"/>
      <c r="I103" s="17"/>
      <c r="J103" s="17"/>
      <c r="K103" s="17"/>
      <c r="L103" s="17"/>
      <c r="M103" s="17"/>
      <c r="N103" s="17"/>
    </row>
    <row r="104" spans="8:14" ht="15.75" customHeight="1">
      <c r="H104" s="65"/>
      <c r="J104" s="65"/>
      <c r="L104" s="56" t="s">
        <v>346</v>
      </c>
      <c r="N104" s="65"/>
    </row>
    <row r="105" spans="8:14" ht="15.75" customHeight="1">
      <c r="H105" s="65"/>
      <c r="J105" s="65"/>
      <c r="L105" s="56" t="s">
        <v>347</v>
      </c>
      <c r="N105" s="65"/>
    </row>
    <row r="106" spans="8:14" ht="15.75" customHeight="1">
      <c r="H106" s="56"/>
      <c r="I106" s="56"/>
      <c r="J106" s="56"/>
      <c r="K106" s="56"/>
      <c r="L106" s="56" t="s">
        <v>348</v>
      </c>
      <c r="M106" s="56"/>
      <c r="N106" s="56"/>
    </row>
    <row r="107" spans="2:14" ht="15.75" customHeight="1">
      <c r="B107" s="97" t="s">
        <v>349</v>
      </c>
      <c r="C107" s="97"/>
      <c r="D107" s="97"/>
      <c r="E107" s="97"/>
      <c r="F107" s="97"/>
      <c r="H107" s="64" t="s">
        <v>350</v>
      </c>
      <c r="I107" s="64"/>
      <c r="J107" s="64" t="s">
        <v>351</v>
      </c>
      <c r="K107" s="64"/>
      <c r="L107" s="64" t="s">
        <v>352</v>
      </c>
      <c r="M107" s="64"/>
      <c r="N107" s="64" t="s">
        <v>353</v>
      </c>
    </row>
    <row r="108" spans="2:14" ht="15.75" customHeight="1">
      <c r="B108" s="97"/>
      <c r="C108" s="97"/>
      <c r="D108" s="97"/>
      <c r="E108" s="97"/>
      <c r="F108" s="97"/>
      <c r="H108" s="56" t="s">
        <v>354</v>
      </c>
      <c r="I108" s="56"/>
      <c r="J108" s="56" t="s">
        <v>355</v>
      </c>
      <c r="K108" s="56"/>
      <c r="L108" s="56" t="s">
        <v>356</v>
      </c>
      <c r="M108" s="56"/>
      <c r="N108" s="56" t="s">
        <v>357</v>
      </c>
    </row>
    <row r="109" spans="2:14" ht="15.75" customHeight="1">
      <c r="B109" s="1"/>
      <c r="H109" s="17"/>
      <c r="I109" s="17"/>
      <c r="J109" s="17"/>
      <c r="K109" s="17"/>
      <c r="L109" s="17"/>
      <c r="M109" s="17"/>
      <c r="N109" s="17"/>
    </row>
    <row r="110" spans="2:14" ht="15.75" customHeight="1">
      <c r="B110" s="15" t="s">
        <v>358</v>
      </c>
      <c r="H110" s="17"/>
      <c r="I110" s="17"/>
      <c r="J110" s="17"/>
      <c r="K110" s="17"/>
      <c r="L110" s="17"/>
      <c r="M110" s="17"/>
      <c r="N110" s="17">
        <v>342</v>
      </c>
    </row>
    <row r="111" spans="2:14" ht="15.75" customHeight="1">
      <c r="B111" s="15" t="s">
        <v>359</v>
      </c>
      <c r="H111" s="17"/>
      <c r="I111" s="17"/>
      <c r="J111" s="17"/>
      <c r="K111" s="17"/>
      <c r="L111" s="17"/>
      <c r="M111" s="17"/>
      <c r="N111" s="30">
        <f>-586-1253-18-12-31</f>
        <v>-1900</v>
      </c>
    </row>
    <row r="112" spans="8:14" ht="12.75" customHeight="1">
      <c r="H112" s="17"/>
      <c r="I112" s="17"/>
      <c r="J112" s="17"/>
      <c r="K112" s="17"/>
      <c r="L112" s="17"/>
      <c r="M112" s="17"/>
      <c r="N112" s="17"/>
    </row>
    <row r="113" spans="2:14" ht="15.75" customHeight="1">
      <c r="B113" s="15" t="s">
        <v>360</v>
      </c>
      <c r="H113" s="17">
        <f>N113-J113-L113</f>
        <v>1654</v>
      </c>
      <c r="I113" s="17"/>
      <c r="J113" s="17">
        <v>7</v>
      </c>
      <c r="K113" s="17"/>
      <c r="L113" s="17">
        <v>-1</v>
      </c>
      <c r="M113" s="17"/>
      <c r="N113" s="33">
        <f>N97+N110+N111</f>
        <v>1660</v>
      </c>
    </row>
    <row r="114" spans="8:14" ht="15.75" customHeight="1">
      <c r="H114" s="17"/>
      <c r="I114" s="17"/>
      <c r="J114" s="17"/>
      <c r="K114" s="17"/>
      <c r="L114" s="17"/>
      <c r="M114" s="17"/>
      <c r="N114" s="33"/>
    </row>
    <row r="115" spans="2:14" ht="15.75" customHeight="1">
      <c r="B115" s="15" t="s">
        <v>361</v>
      </c>
      <c r="H115" s="30">
        <v>-212</v>
      </c>
      <c r="I115" s="17"/>
      <c r="J115" s="30">
        <v>1</v>
      </c>
      <c r="K115" s="17"/>
      <c r="L115" s="30">
        <v>0</v>
      </c>
      <c r="M115" s="17"/>
      <c r="N115" s="32">
        <f>SUM(H115:L115)</f>
        <v>-211</v>
      </c>
    </row>
    <row r="116" spans="8:14" ht="9.75" customHeight="1">
      <c r="H116" s="17"/>
      <c r="I116" s="17"/>
      <c r="J116" s="17"/>
      <c r="K116" s="17"/>
      <c r="L116" s="17"/>
      <c r="M116" s="17"/>
      <c r="N116" s="17"/>
    </row>
    <row r="117" spans="2:14" ht="15.75" customHeight="1">
      <c r="B117" s="15" t="s">
        <v>362</v>
      </c>
      <c r="H117" s="34">
        <f>H113+H115</f>
        <v>1442</v>
      </c>
      <c r="I117" s="17"/>
      <c r="J117" s="34">
        <f>J113+J115</f>
        <v>8</v>
      </c>
      <c r="K117" s="17"/>
      <c r="L117" s="34">
        <f>L113+L115</f>
        <v>-1</v>
      </c>
      <c r="M117" s="17"/>
      <c r="N117" s="34">
        <f>N113+N115</f>
        <v>1449</v>
      </c>
    </row>
    <row r="118" spans="8:14" ht="15.75" customHeight="1">
      <c r="H118" s="17"/>
      <c r="I118" s="17"/>
      <c r="J118" s="17"/>
      <c r="K118" s="17"/>
      <c r="L118" s="17"/>
      <c r="M118" s="17"/>
      <c r="N118" s="17"/>
    </row>
    <row r="119" spans="2:14" ht="15.75" customHeight="1">
      <c r="B119" s="15" t="s">
        <v>363</v>
      </c>
      <c r="H119" s="17"/>
      <c r="I119" s="17"/>
      <c r="J119" s="17"/>
      <c r="K119" s="17"/>
      <c r="L119" s="17"/>
      <c r="M119" s="17"/>
      <c r="N119" s="17"/>
    </row>
    <row r="120" spans="2:14" ht="15.75" customHeight="1">
      <c r="B120" s="15" t="s">
        <v>364</v>
      </c>
      <c r="H120" s="17">
        <f>1412-J120-L120</f>
        <v>1411</v>
      </c>
      <c r="I120" s="17"/>
      <c r="J120" s="17">
        <v>2</v>
      </c>
      <c r="K120" s="17"/>
      <c r="L120" s="17">
        <v>-1</v>
      </c>
      <c r="M120" s="17"/>
      <c r="N120" s="17">
        <f>SUM(H120:M120)</f>
        <v>1412</v>
      </c>
    </row>
    <row r="121" spans="2:14" ht="15.75" customHeight="1">
      <c r="B121" s="1" t="s">
        <v>365</v>
      </c>
      <c r="H121" s="54">
        <v>36</v>
      </c>
      <c r="I121" s="45"/>
      <c r="J121" s="54">
        <v>1</v>
      </c>
      <c r="K121" s="45"/>
      <c r="L121" s="54">
        <v>0</v>
      </c>
      <c r="M121" s="45"/>
      <c r="N121" s="30">
        <f>SUM(H121:M121)</f>
        <v>37</v>
      </c>
    </row>
    <row r="122" spans="8:14" ht="7.5" customHeight="1">
      <c r="H122" s="45"/>
      <c r="I122" s="45"/>
      <c r="J122" s="45"/>
      <c r="K122" s="45"/>
      <c r="L122" s="45"/>
      <c r="M122" s="45"/>
      <c r="N122" s="45"/>
    </row>
    <row r="123" spans="1:14" ht="15.75" customHeight="1">
      <c r="A123" s="56"/>
      <c r="B123" s="56"/>
      <c r="C123" s="56"/>
      <c r="H123" s="67">
        <f>SUM(H120:H122)</f>
        <v>1447</v>
      </c>
      <c r="I123" s="65"/>
      <c r="J123" s="67">
        <f>SUM(J120:J122)</f>
        <v>3</v>
      </c>
      <c r="K123" s="65"/>
      <c r="L123" s="67">
        <f>SUM(L120:L122)</f>
        <v>-1</v>
      </c>
      <c r="M123" s="65"/>
      <c r="N123" s="67">
        <f>SUM(N120:N122)</f>
        <v>1449</v>
      </c>
    </row>
    <row r="124" spans="1:14" ht="15.75" customHeight="1">
      <c r="A124" s="56"/>
      <c r="B124" s="56"/>
      <c r="C124" s="56"/>
      <c r="H124" s="65"/>
      <c r="I124" s="65"/>
      <c r="J124" s="65"/>
      <c r="K124" s="65"/>
      <c r="L124" s="65"/>
      <c r="M124" s="65"/>
      <c r="N124" s="65"/>
    </row>
    <row r="125" spans="2:14" ht="15.75" hidden="1">
      <c r="B125" s="15" t="s">
        <v>366</v>
      </c>
      <c r="H125" s="65"/>
      <c r="J125" s="65"/>
      <c r="L125" s="65"/>
      <c r="N125" s="65"/>
    </row>
    <row r="126" spans="2:14" ht="15.75" hidden="1">
      <c r="B126" s="15" t="s">
        <v>367</v>
      </c>
      <c r="H126" s="17" t="e">
        <f>#REF!--109</f>
        <v>#REF!</v>
      </c>
      <c r="I126" s="17"/>
      <c r="J126" s="17" t="e">
        <f>#REF!-6</f>
        <v>#REF!</v>
      </c>
      <c r="K126" s="17"/>
      <c r="L126" s="17">
        <v>0</v>
      </c>
      <c r="M126" s="17"/>
      <c r="N126" s="17" t="e">
        <f>#REF!+103</f>
        <v>#REF!</v>
      </c>
    </row>
    <row r="127" spans="8:14" ht="15.75" hidden="1">
      <c r="H127" s="68"/>
      <c r="J127" s="68"/>
      <c r="L127" s="68"/>
      <c r="N127" s="68"/>
    </row>
    <row r="128" spans="2:14" ht="15.75" hidden="1">
      <c r="B128" s="15" t="s">
        <v>368</v>
      </c>
      <c r="H128" s="67" t="e">
        <f>SUM(H121:H126)</f>
        <v>#REF!</v>
      </c>
      <c r="J128" s="67" t="e">
        <f>SUM(J121:J126)</f>
        <v>#REF!</v>
      </c>
      <c r="L128" s="67">
        <f>SUM(L121:L126)</f>
        <v>-1</v>
      </c>
      <c r="N128" s="67" t="e">
        <f>SUM(N121:N126)</f>
        <v>#REF!</v>
      </c>
    </row>
    <row r="129" spans="2:14" ht="15.75" customHeight="1">
      <c r="B129" s="69" t="s">
        <v>369</v>
      </c>
      <c r="L129" s="65"/>
      <c r="N129" s="65"/>
    </row>
    <row r="130" spans="2:14" ht="15.75" customHeight="1">
      <c r="B130" s="15" t="s">
        <v>370</v>
      </c>
      <c r="H130" s="17">
        <v>100153</v>
      </c>
      <c r="I130" s="17"/>
      <c r="J130" s="17">
        <v>1300</v>
      </c>
      <c r="K130" s="17"/>
      <c r="L130" s="17">
        <v>1410</v>
      </c>
      <c r="M130" s="17"/>
      <c r="N130" s="17">
        <f>SUM(H130:L130)</f>
        <v>102863</v>
      </c>
    </row>
    <row r="131" spans="2:14" ht="15.75" customHeight="1">
      <c r="B131" s="15" t="s">
        <v>371</v>
      </c>
      <c r="H131" s="17">
        <f>6217-J131-L131</f>
        <v>6177</v>
      </c>
      <c r="I131" s="17"/>
      <c r="J131" s="17">
        <v>39</v>
      </c>
      <c r="K131" s="17"/>
      <c r="L131" s="17">
        <v>1</v>
      </c>
      <c r="M131" s="17"/>
      <c r="N131" s="17">
        <f>SUM(H131:L131)</f>
        <v>6217</v>
      </c>
    </row>
    <row r="132" spans="2:14" ht="15.75" customHeight="1">
      <c r="B132" s="15" t="s">
        <v>372</v>
      </c>
      <c r="H132" s="17">
        <f>230+571</f>
        <v>801</v>
      </c>
      <c r="I132" s="17"/>
      <c r="J132" s="17">
        <v>0</v>
      </c>
      <c r="K132" s="17"/>
      <c r="L132" s="17">
        <v>0</v>
      </c>
      <c r="M132" s="17"/>
      <c r="N132" s="17">
        <f>SUM(H132:L132)</f>
        <v>801</v>
      </c>
    </row>
    <row r="133" spans="2:14" ht="15.75" customHeight="1">
      <c r="B133" s="15" t="s">
        <v>373</v>
      </c>
      <c r="H133" s="17"/>
      <c r="I133" s="17"/>
      <c r="J133" s="17"/>
      <c r="K133" s="17"/>
      <c r="L133" s="17"/>
      <c r="M133" s="17"/>
      <c r="N133" s="17"/>
    </row>
    <row r="134" spans="2:14" ht="15.75" customHeight="1">
      <c r="B134" s="15" t="s">
        <v>374</v>
      </c>
      <c r="H134" s="17">
        <v>-15</v>
      </c>
      <c r="I134" s="17"/>
      <c r="J134" s="17">
        <v>0</v>
      </c>
      <c r="K134" s="17"/>
      <c r="L134" s="17">
        <v>0</v>
      </c>
      <c r="M134" s="17"/>
      <c r="N134" s="17">
        <f>SUM(H134:L134)</f>
        <v>-15</v>
      </c>
    </row>
    <row r="135" spans="2:14" ht="15.75" customHeight="1">
      <c r="B135" s="15" t="s">
        <v>375</v>
      </c>
      <c r="H135" s="17">
        <v>-2</v>
      </c>
      <c r="I135" s="17"/>
      <c r="J135" s="17">
        <v>-3</v>
      </c>
      <c r="K135" s="17"/>
      <c r="L135" s="17">
        <v>0</v>
      </c>
      <c r="M135" s="17"/>
      <c r="N135" s="17">
        <f>SUM(H135:L135)</f>
        <v>-5</v>
      </c>
    </row>
    <row r="136" spans="2:14" ht="15.75" customHeight="1">
      <c r="B136" s="15" t="s">
        <v>376</v>
      </c>
      <c r="H136" s="17">
        <v>31</v>
      </c>
      <c r="I136" s="17"/>
      <c r="J136" s="17">
        <v>0</v>
      </c>
      <c r="K136" s="17"/>
      <c r="L136" s="17">
        <v>0</v>
      </c>
      <c r="M136" s="17"/>
      <c r="N136" s="17">
        <f>SUM(H136:L136)</f>
        <v>31</v>
      </c>
    </row>
    <row r="137" spans="2:14" ht="15.75" customHeight="1">
      <c r="B137" s="15" t="s">
        <v>377</v>
      </c>
      <c r="H137" s="34">
        <v>1107</v>
      </c>
      <c r="I137" s="17"/>
      <c r="J137" s="34">
        <v>1</v>
      </c>
      <c r="K137" s="17"/>
      <c r="L137" s="34">
        <v>0</v>
      </c>
      <c r="M137" s="17"/>
      <c r="N137" s="34">
        <f>SUM(H137:L137)</f>
        <v>1108</v>
      </c>
    </row>
    <row r="138" spans="8:14" ht="15.75" customHeight="1">
      <c r="H138" s="17"/>
      <c r="I138" s="17"/>
      <c r="J138" s="17"/>
      <c r="K138" s="17"/>
      <c r="L138" s="17"/>
      <c r="M138" s="17"/>
      <c r="N138" s="17"/>
    </row>
    <row r="139" spans="2:14" ht="15.75" customHeight="1">
      <c r="B139" s="15" t="s">
        <v>378</v>
      </c>
      <c r="H139" s="17"/>
      <c r="I139" s="17"/>
      <c r="J139" s="17"/>
      <c r="K139" s="17"/>
      <c r="L139" s="17"/>
      <c r="M139" s="17"/>
      <c r="N139" s="17"/>
    </row>
    <row r="140" spans="8:14" ht="15.75" customHeight="1">
      <c r="H140" s="17"/>
      <c r="I140" s="17"/>
      <c r="J140" s="17"/>
      <c r="K140" s="17"/>
      <c r="L140" s="17"/>
      <c r="M140" s="17"/>
      <c r="N140" s="17"/>
    </row>
    <row r="141" spans="8:14" ht="15.75" customHeight="1">
      <c r="H141" s="17"/>
      <c r="I141" s="17"/>
      <c r="J141" s="17"/>
      <c r="K141" s="17"/>
      <c r="L141" s="17"/>
      <c r="M141" s="17"/>
      <c r="N141" s="17"/>
    </row>
    <row r="142" spans="8:14" ht="15.75" customHeight="1">
      <c r="H142" s="17"/>
      <c r="I142" s="17"/>
      <c r="J142" s="17"/>
      <c r="K142" s="17"/>
      <c r="L142" s="17"/>
      <c r="M142" s="17"/>
      <c r="N142" s="17"/>
    </row>
    <row r="143" spans="8:14" ht="15.75" customHeight="1">
      <c r="H143" s="17"/>
      <c r="I143" s="17"/>
      <c r="J143" s="17"/>
      <c r="K143" s="17"/>
      <c r="L143" s="17"/>
      <c r="M143" s="17"/>
      <c r="N143" s="17"/>
    </row>
    <row r="144" spans="8:14" ht="15.75" customHeight="1">
      <c r="H144" s="17"/>
      <c r="I144" s="17"/>
      <c r="J144" s="17"/>
      <c r="K144" s="17"/>
      <c r="L144" s="17"/>
      <c r="M144" s="17"/>
      <c r="N144" s="17"/>
    </row>
    <row r="145" spans="8:14" ht="15.75" customHeight="1">
      <c r="H145" s="17"/>
      <c r="I145" s="17"/>
      <c r="J145" s="17"/>
      <c r="K145" s="17"/>
      <c r="L145" s="17"/>
      <c r="M145" s="17"/>
      <c r="N145" s="17"/>
    </row>
    <row r="146" spans="8:14" ht="15.75" customHeight="1">
      <c r="H146" s="17"/>
      <c r="I146" s="17"/>
      <c r="J146" s="17"/>
      <c r="K146" s="17"/>
      <c r="L146" s="17"/>
      <c r="M146" s="17"/>
      <c r="N146" s="17"/>
    </row>
    <row r="147" spans="8:14" ht="15.75" customHeight="1">
      <c r="H147" s="17"/>
      <c r="I147" s="17"/>
      <c r="J147" s="17"/>
      <c r="K147" s="17"/>
      <c r="L147" s="17"/>
      <c r="M147" s="17"/>
      <c r="N147" s="17"/>
    </row>
    <row r="148" spans="8:14" ht="15.75" customHeight="1">
      <c r="H148" s="17"/>
      <c r="I148" s="17"/>
      <c r="J148" s="17"/>
      <c r="K148" s="17"/>
      <c r="L148" s="17"/>
      <c r="M148" s="17"/>
      <c r="N148" s="17"/>
    </row>
    <row r="149" spans="8:14" ht="15.75" customHeight="1">
      <c r="H149" s="17"/>
      <c r="I149" s="17"/>
      <c r="J149" s="17"/>
      <c r="K149" s="17"/>
      <c r="L149" s="17"/>
      <c r="M149" s="17"/>
      <c r="N149" s="17"/>
    </row>
    <row r="150" spans="8:14" ht="15.75" customHeight="1">
      <c r="H150" s="17"/>
      <c r="I150" s="17"/>
      <c r="J150" s="17"/>
      <c r="K150" s="17"/>
      <c r="L150" s="17"/>
      <c r="M150" s="17"/>
      <c r="N150" s="17"/>
    </row>
    <row r="151" spans="8:14" ht="15.75" customHeight="1">
      <c r="H151" s="17"/>
      <c r="I151" s="17"/>
      <c r="J151" s="17"/>
      <c r="K151" s="17"/>
      <c r="L151" s="17"/>
      <c r="M151" s="17"/>
      <c r="N151" s="17"/>
    </row>
    <row r="152" spans="1:14" ht="15.75" customHeight="1">
      <c r="A152" s="98" t="s">
        <v>379</v>
      </c>
      <c r="B152" s="98"/>
      <c r="C152" s="98"/>
      <c r="H152" s="65"/>
      <c r="J152" s="65"/>
      <c r="L152" s="65"/>
      <c r="N152" s="65"/>
    </row>
    <row r="153" spans="1:14" ht="15.75" customHeight="1">
      <c r="A153" s="99" t="s">
        <v>380</v>
      </c>
      <c r="B153" s="99"/>
      <c r="C153" s="99"/>
      <c r="H153" s="65"/>
      <c r="J153" s="65"/>
      <c r="L153" s="65"/>
      <c r="N153" s="57" t="s">
        <v>381</v>
      </c>
    </row>
    <row r="154" spans="8:14" ht="15.75" customHeight="1">
      <c r="H154" s="17"/>
      <c r="I154" s="17"/>
      <c r="J154" s="17"/>
      <c r="K154" s="17"/>
      <c r="L154" s="17"/>
      <c r="M154" s="17"/>
      <c r="N154" s="17"/>
    </row>
    <row r="155" spans="8:14" ht="15.75" customHeight="1">
      <c r="H155" s="17"/>
      <c r="I155" s="17"/>
      <c r="J155" s="17"/>
      <c r="K155" s="17"/>
      <c r="L155" s="17"/>
      <c r="M155" s="17"/>
      <c r="N155" s="17"/>
    </row>
    <row r="156" spans="8:14" ht="15.75" customHeight="1">
      <c r="H156" s="17"/>
      <c r="I156" s="17"/>
      <c r="J156" s="17"/>
      <c r="K156" s="17"/>
      <c r="L156" s="17"/>
      <c r="M156" s="17"/>
      <c r="N156" s="17"/>
    </row>
    <row r="157" spans="1:3" ht="15.75" customHeight="1">
      <c r="A157" s="15" t="s">
        <v>382</v>
      </c>
      <c r="B157" s="53" t="s">
        <v>383</v>
      </c>
      <c r="C157" s="53"/>
    </row>
    <row r="158" spans="2:14" ht="15.75" customHeight="1">
      <c r="B158" s="97" t="s">
        <v>384</v>
      </c>
      <c r="C158" s="97"/>
      <c r="D158" s="97"/>
      <c r="E158" s="97"/>
      <c r="F158" s="97"/>
      <c r="G158" s="97"/>
      <c r="H158" s="97"/>
      <c r="I158" s="97"/>
      <c r="J158" s="97"/>
      <c r="K158" s="97"/>
      <c r="L158" s="97"/>
      <c r="M158" s="97"/>
      <c r="N158" s="97"/>
    </row>
    <row r="159" spans="2:14" ht="15.75" customHeight="1">
      <c r="B159" s="97"/>
      <c r="C159" s="97"/>
      <c r="D159" s="97"/>
      <c r="E159" s="97"/>
      <c r="F159" s="97"/>
      <c r="G159" s="97"/>
      <c r="H159" s="97"/>
      <c r="I159" s="97"/>
      <c r="J159" s="97"/>
      <c r="K159" s="97"/>
      <c r="L159" s="97"/>
      <c r="M159" s="97"/>
      <c r="N159" s="97"/>
    </row>
    <row r="160" spans="2:14" ht="15.75" customHeight="1">
      <c r="B160" s="97"/>
      <c r="C160" s="97"/>
      <c r="D160" s="97"/>
      <c r="E160" s="97"/>
      <c r="F160" s="97"/>
      <c r="G160" s="97"/>
      <c r="H160" s="97"/>
      <c r="I160" s="97"/>
      <c r="J160" s="97"/>
      <c r="K160" s="97"/>
      <c r="L160" s="97"/>
      <c r="M160" s="97"/>
      <c r="N160" s="97"/>
    </row>
    <row r="162" spans="10:14" ht="15.75" customHeight="1">
      <c r="J162" s="98" t="s">
        <v>385</v>
      </c>
      <c r="K162" s="98"/>
      <c r="L162" s="98"/>
      <c r="M162" s="98"/>
      <c r="N162" s="98"/>
    </row>
    <row r="163" spans="10:14" ht="15.75" customHeight="1">
      <c r="J163" s="101" t="s">
        <v>386</v>
      </c>
      <c r="K163" s="101"/>
      <c r="L163" s="101"/>
      <c r="M163" s="101"/>
      <c r="N163" s="101"/>
    </row>
    <row r="164" spans="10:14" ht="15.75" customHeight="1">
      <c r="J164" s="56" t="s">
        <v>387</v>
      </c>
      <c r="K164" s="56"/>
      <c r="L164" s="56" t="s">
        <v>388</v>
      </c>
      <c r="M164" s="56"/>
      <c r="N164" s="56"/>
    </row>
    <row r="165" spans="10:14" ht="15.75" customHeight="1">
      <c r="J165" s="56" t="s">
        <v>389</v>
      </c>
      <c r="K165" s="56"/>
      <c r="L165" s="56" t="s">
        <v>390</v>
      </c>
      <c r="M165" s="6"/>
      <c r="N165" s="56" t="s">
        <v>391</v>
      </c>
    </row>
    <row r="166" spans="10:14" ht="15.75" customHeight="1">
      <c r="J166" s="56" t="s">
        <v>392</v>
      </c>
      <c r="K166" s="56"/>
      <c r="L166" s="56" t="s">
        <v>393</v>
      </c>
      <c r="M166" s="56"/>
      <c r="N166" s="56" t="s">
        <v>394</v>
      </c>
    </row>
    <row r="167" spans="2:14" ht="15.75" customHeight="1">
      <c r="B167" s="7" t="s">
        <v>395</v>
      </c>
      <c r="C167" s="7"/>
      <c r="L167" s="61"/>
      <c r="M167" s="61"/>
      <c r="N167" s="61"/>
    </row>
    <row r="168" spans="2:14" ht="15.75" customHeight="1">
      <c r="B168" s="15" t="s">
        <v>396</v>
      </c>
      <c r="J168" s="17">
        <v>10935</v>
      </c>
      <c r="K168" s="17"/>
      <c r="L168" s="17">
        <v>75332</v>
      </c>
      <c r="M168" s="17"/>
      <c r="N168" s="17">
        <f aca="true" t="shared" si="0" ref="N168:N173">SUM(J168:L168)</f>
        <v>86267</v>
      </c>
    </row>
    <row r="169" spans="2:14" ht="15.75" customHeight="1">
      <c r="B169" s="15" t="s">
        <v>397</v>
      </c>
      <c r="J169" s="17">
        <v>0</v>
      </c>
      <c r="K169" s="17"/>
      <c r="L169" s="17">
        <v>571</v>
      </c>
      <c r="M169" s="17"/>
      <c r="N169" s="17">
        <f t="shared" si="0"/>
        <v>571</v>
      </c>
    </row>
    <row r="170" spans="2:14" ht="15.75" customHeight="1">
      <c r="B170" s="15" t="s">
        <v>398</v>
      </c>
      <c r="H170" s="65"/>
      <c r="J170" s="17">
        <v>0</v>
      </c>
      <c r="K170" s="17"/>
      <c r="L170" s="17">
        <v>595</v>
      </c>
      <c r="M170" s="17"/>
      <c r="N170" s="17">
        <f t="shared" si="0"/>
        <v>595</v>
      </c>
    </row>
    <row r="171" spans="2:14" ht="12.75" customHeight="1" hidden="1">
      <c r="B171" s="15" t="s">
        <v>399</v>
      </c>
      <c r="J171" s="17">
        <v>0</v>
      </c>
      <c r="K171" s="17"/>
      <c r="L171" s="17">
        <v>0</v>
      </c>
      <c r="M171" s="17"/>
      <c r="N171" s="17">
        <f t="shared" si="0"/>
        <v>0</v>
      </c>
    </row>
    <row r="172" spans="2:14" ht="15.75" customHeight="1">
      <c r="B172" s="15" t="s">
        <v>400</v>
      </c>
      <c r="J172" s="17">
        <v>0</v>
      </c>
      <c r="K172" s="17"/>
      <c r="L172" s="17">
        <v>-49</v>
      </c>
      <c r="M172" s="17"/>
      <c r="N172" s="17">
        <f t="shared" si="0"/>
        <v>-49</v>
      </c>
    </row>
    <row r="173" spans="2:14" ht="12.75" customHeight="1" hidden="1">
      <c r="B173" s="15" t="s">
        <v>401</v>
      </c>
      <c r="J173" s="17">
        <v>0</v>
      </c>
      <c r="K173" s="17"/>
      <c r="L173" s="17">
        <v>0</v>
      </c>
      <c r="M173" s="17"/>
      <c r="N173" s="17">
        <f t="shared" si="0"/>
        <v>0</v>
      </c>
    </row>
    <row r="174" spans="2:14" ht="15.75" customHeight="1">
      <c r="B174" s="15" t="s">
        <v>402</v>
      </c>
      <c r="J174" s="66">
        <f>SUM(J168:J173)</f>
        <v>10935</v>
      </c>
      <c r="K174" s="17"/>
      <c r="L174" s="66">
        <f>SUM(L168:L173)</f>
        <v>76449</v>
      </c>
      <c r="M174" s="17"/>
      <c r="N174" s="66">
        <f>SUM(N168:N173)</f>
        <v>87384</v>
      </c>
    </row>
    <row r="175" spans="10:14" ht="15.75" customHeight="1">
      <c r="J175" s="17"/>
      <c r="K175" s="17"/>
      <c r="L175" s="17"/>
      <c r="M175" s="17"/>
      <c r="N175" s="17"/>
    </row>
    <row r="176" spans="2:14" ht="15.75" customHeight="1">
      <c r="B176" s="7" t="s">
        <v>403</v>
      </c>
      <c r="C176" s="7"/>
      <c r="J176" s="17"/>
      <c r="K176" s="17"/>
      <c r="L176" s="17"/>
      <c r="M176" s="17"/>
      <c r="N176" s="17"/>
    </row>
    <row r="177" spans="2:14" ht="15.75" customHeight="1">
      <c r="B177" s="15" t="str">
        <f>B168</f>
        <v>As at 1. 2. 2006</v>
      </c>
      <c r="J177" s="17">
        <v>3912</v>
      </c>
      <c r="K177" s="17"/>
      <c r="L177" s="17">
        <v>46711</v>
      </c>
      <c r="M177" s="17"/>
      <c r="N177" s="17">
        <f>SUM(J177:L177)</f>
        <v>50623</v>
      </c>
    </row>
    <row r="178" spans="2:14" ht="15.75" customHeight="1">
      <c r="B178" s="15" t="s">
        <v>404</v>
      </c>
      <c r="J178" s="17">
        <v>0</v>
      </c>
      <c r="K178" s="17"/>
      <c r="L178" s="17">
        <v>1108</v>
      </c>
      <c r="M178" s="17"/>
      <c r="N178" s="17">
        <f>SUM(J178:L178)</f>
        <v>1108</v>
      </c>
    </row>
    <row r="179" spans="2:14" ht="12.75" customHeight="1" hidden="1">
      <c r="B179" s="15" t="s">
        <v>405</v>
      </c>
      <c r="J179" s="17">
        <v>0</v>
      </c>
      <c r="K179" s="17"/>
      <c r="L179" s="17">
        <v>0</v>
      </c>
      <c r="M179" s="17"/>
      <c r="N179" s="17">
        <f>SUM(J179:L179)</f>
        <v>0</v>
      </c>
    </row>
    <row r="180" spans="2:14" ht="15.75" customHeight="1">
      <c r="B180" s="15" t="s">
        <v>406</v>
      </c>
      <c r="J180" s="17">
        <v>0</v>
      </c>
      <c r="K180" s="17"/>
      <c r="L180" s="17">
        <v>-18</v>
      </c>
      <c r="M180" s="17"/>
      <c r="N180" s="17">
        <f>SUM(J180:L180)</f>
        <v>-18</v>
      </c>
    </row>
    <row r="181" spans="2:14" ht="12.75" customHeight="1" hidden="1">
      <c r="B181" s="15" t="s">
        <v>407</v>
      </c>
      <c r="J181" s="17">
        <v>0</v>
      </c>
      <c r="K181" s="17"/>
      <c r="L181" s="17">
        <v>0</v>
      </c>
      <c r="M181" s="17"/>
      <c r="N181" s="17"/>
    </row>
    <row r="182" spans="2:14" ht="15.75" customHeight="1">
      <c r="B182" s="15" t="str">
        <f>B174</f>
        <v>As at 30. 4. 2006</v>
      </c>
      <c r="J182" s="66">
        <f>SUM(J177:J181)</f>
        <v>3912</v>
      </c>
      <c r="K182" s="17"/>
      <c r="L182" s="66">
        <f>SUM(L177:L181)</f>
        <v>47801</v>
      </c>
      <c r="M182" s="17"/>
      <c r="N182" s="66">
        <f>SUM(N177:N181)</f>
        <v>51713</v>
      </c>
    </row>
    <row r="183" spans="10:14" ht="15.75" customHeight="1">
      <c r="J183" s="17"/>
      <c r="K183" s="17"/>
      <c r="L183" s="17"/>
      <c r="M183" s="17"/>
      <c r="N183" s="17"/>
    </row>
    <row r="184" spans="2:14" ht="15.75" customHeight="1">
      <c r="B184" s="15" t="s">
        <v>408</v>
      </c>
      <c r="J184" s="34">
        <f>J174-J182</f>
        <v>7023</v>
      </c>
      <c r="K184" s="17"/>
      <c r="L184" s="34">
        <f>L174-L182</f>
        <v>28648</v>
      </c>
      <c r="M184" s="17"/>
      <c r="N184" s="34">
        <f>N174-N182</f>
        <v>35671</v>
      </c>
    </row>
    <row r="185" spans="10:14" ht="15.75" customHeight="1">
      <c r="J185" s="17"/>
      <c r="K185" s="17"/>
      <c r="L185" s="17"/>
      <c r="M185" s="17"/>
      <c r="N185" s="17"/>
    </row>
    <row r="186" spans="10:14" ht="15.75" customHeight="1">
      <c r="J186" s="17"/>
      <c r="K186" s="17"/>
      <c r="L186" s="17"/>
      <c r="M186" s="17"/>
      <c r="N186" s="17"/>
    </row>
    <row r="187" spans="1:3" ht="15.75" customHeight="1">
      <c r="A187" s="15" t="s">
        <v>409</v>
      </c>
      <c r="B187" s="53" t="s">
        <v>410</v>
      </c>
      <c r="C187" s="53"/>
    </row>
    <row r="188" spans="2:14" ht="15.75" customHeight="1">
      <c r="B188" s="97" t="s">
        <v>411</v>
      </c>
      <c r="C188" s="97"/>
      <c r="D188" s="97"/>
      <c r="E188" s="97"/>
      <c r="F188" s="97"/>
      <c r="G188" s="97"/>
      <c r="H188" s="97"/>
      <c r="I188" s="97"/>
      <c r="J188" s="97"/>
      <c r="K188" s="97"/>
      <c r="L188" s="97"/>
      <c r="M188" s="97"/>
      <c r="N188" s="97"/>
    </row>
    <row r="189" spans="2:14" ht="15.75" customHeight="1">
      <c r="B189" s="97"/>
      <c r="C189" s="97"/>
      <c r="D189" s="97"/>
      <c r="E189" s="97"/>
      <c r="F189" s="97"/>
      <c r="G189" s="97"/>
      <c r="H189" s="97"/>
      <c r="I189" s="97"/>
      <c r="J189" s="97"/>
      <c r="K189" s="97"/>
      <c r="L189" s="97"/>
      <c r="M189" s="97"/>
      <c r="N189" s="97"/>
    </row>
    <row r="190" spans="2:14" ht="15.75" customHeight="1">
      <c r="B190" s="16"/>
      <c r="C190" s="16"/>
      <c r="D190" s="16"/>
      <c r="E190" s="16"/>
      <c r="F190" s="16"/>
      <c r="G190" s="16"/>
      <c r="H190" s="16"/>
      <c r="I190" s="16"/>
      <c r="J190" s="16"/>
      <c r="K190" s="16"/>
      <c r="L190" s="16"/>
      <c r="M190" s="16"/>
      <c r="N190" s="16"/>
    </row>
    <row r="191" spans="1:3" ht="15.75" customHeight="1">
      <c r="A191" s="15" t="s">
        <v>412</v>
      </c>
      <c r="B191" s="53" t="s">
        <v>413</v>
      </c>
      <c r="C191" s="53"/>
    </row>
    <row r="192" spans="2:14" ht="15.75" customHeight="1">
      <c r="B192" s="55" t="s">
        <v>414</v>
      </c>
      <c r="C192" s="58"/>
      <c r="D192" s="58"/>
      <c r="E192" s="58"/>
      <c r="F192" s="58"/>
      <c r="G192" s="58"/>
      <c r="H192" s="58"/>
      <c r="I192" s="58"/>
      <c r="J192" s="58"/>
      <c r="K192" s="58"/>
      <c r="L192" s="58"/>
      <c r="M192" s="58"/>
      <c r="N192" s="58"/>
    </row>
    <row r="193" spans="2:14" ht="15.75" customHeight="1">
      <c r="B193" s="58"/>
      <c r="C193" s="58"/>
      <c r="D193" s="58"/>
      <c r="E193" s="58"/>
      <c r="F193" s="58"/>
      <c r="G193" s="58"/>
      <c r="H193" s="58"/>
      <c r="I193" s="58"/>
      <c r="J193" s="58"/>
      <c r="K193" s="58"/>
      <c r="L193" s="58"/>
      <c r="M193" s="58"/>
      <c r="N193" s="58"/>
    </row>
    <row r="194" spans="2:14" ht="15.75" customHeight="1">
      <c r="B194" s="58"/>
      <c r="C194" s="58"/>
      <c r="D194" s="58"/>
      <c r="E194" s="58"/>
      <c r="F194" s="58"/>
      <c r="G194" s="58"/>
      <c r="H194" s="58"/>
      <c r="I194" s="58"/>
      <c r="J194" s="58"/>
      <c r="K194" s="58"/>
      <c r="L194" s="58"/>
      <c r="M194" s="58"/>
      <c r="N194" s="58"/>
    </row>
    <row r="195" spans="2:14" ht="15.75" customHeight="1">
      <c r="B195" s="58"/>
      <c r="C195" s="58"/>
      <c r="D195" s="58"/>
      <c r="E195" s="58"/>
      <c r="F195" s="58"/>
      <c r="G195" s="58"/>
      <c r="H195" s="58"/>
      <c r="I195" s="58"/>
      <c r="J195" s="58"/>
      <c r="K195" s="58"/>
      <c r="L195" s="58"/>
      <c r="M195" s="58"/>
      <c r="N195" s="58"/>
    </row>
    <row r="196" spans="2:14" ht="15.75" customHeight="1">
      <c r="B196" s="58"/>
      <c r="C196" s="58"/>
      <c r="D196" s="58"/>
      <c r="E196" s="58"/>
      <c r="F196" s="58"/>
      <c r="G196" s="58"/>
      <c r="H196" s="58"/>
      <c r="I196" s="58"/>
      <c r="J196" s="58"/>
      <c r="K196" s="58"/>
      <c r="L196" s="58"/>
      <c r="M196" s="58"/>
      <c r="N196" s="58"/>
    </row>
    <row r="197" spans="2:14" ht="15.75" customHeight="1">
      <c r="B197" s="58"/>
      <c r="C197" s="58"/>
      <c r="D197" s="58"/>
      <c r="E197" s="58"/>
      <c r="F197" s="58"/>
      <c r="G197" s="58"/>
      <c r="H197" s="58"/>
      <c r="I197" s="58"/>
      <c r="J197" s="58"/>
      <c r="K197" s="58"/>
      <c r="L197" s="58"/>
      <c r="M197" s="58"/>
      <c r="N197" s="58"/>
    </row>
    <row r="198" spans="2:14" ht="15.75" customHeight="1">
      <c r="B198" s="58"/>
      <c r="C198" s="58"/>
      <c r="D198" s="58"/>
      <c r="E198" s="58"/>
      <c r="F198" s="58"/>
      <c r="G198" s="58"/>
      <c r="H198" s="58"/>
      <c r="I198" s="58"/>
      <c r="J198" s="58"/>
      <c r="K198" s="58"/>
      <c r="L198" s="58"/>
      <c r="M198" s="58"/>
      <c r="N198" s="58"/>
    </row>
    <row r="199" spans="2:14" ht="15.75" customHeight="1">
      <c r="B199" s="58"/>
      <c r="C199" s="58"/>
      <c r="D199" s="58"/>
      <c r="E199" s="58"/>
      <c r="F199" s="58"/>
      <c r="G199" s="58"/>
      <c r="H199" s="58"/>
      <c r="I199" s="58"/>
      <c r="J199" s="58"/>
      <c r="K199" s="58"/>
      <c r="L199" s="58"/>
      <c r="M199" s="58"/>
      <c r="N199" s="58"/>
    </row>
    <row r="200" spans="2:14" ht="15.75" customHeight="1">
      <c r="B200" s="58"/>
      <c r="C200" s="58"/>
      <c r="D200" s="58"/>
      <c r="E200" s="58"/>
      <c r="F200" s="58"/>
      <c r="G200" s="58"/>
      <c r="H200" s="58"/>
      <c r="I200" s="58"/>
      <c r="J200" s="58"/>
      <c r="K200" s="58"/>
      <c r="L200" s="58"/>
      <c r="M200" s="58"/>
      <c r="N200" s="58"/>
    </row>
    <row r="201" spans="2:14" ht="15.75" customHeight="1">
      <c r="B201" s="58"/>
      <c r="C201" s="58"/>
      <c r="D201" s="58"/>
      <c r="E201" s="58"/>
      <c r="F201" s="58"/>
      <c r="G201" s="58"/>
      <c r="H201" s="58"/>
      <c r="I201" s="58"/>
      <c r="J201" s="58"/>
      <c r="K201" s="58"/>
      <c r="L201" s="58"/>
      <c r="M201" s="58"/>
      <c r="N201" s="58"/>
    </row>
    <row r="202" spans="2:14" ht="15.75" customHeight="1">
      <c r="B202" s="58"/>
      <c r="C202" s="58"/>
      <c r="D202" s="58"/>
      <c r="E202" s="58"/>
      <c r="F202" s="58"/>
      <c r="G202" s="58"/>
      <c r="H202" s="58"/>
      <c r="I202" s="58"/>
      <c r="J202" s="58"/>
      <c r="K202" s="58"/>
      <c r="L202" s="58"/>
      <c r="M202" s="58"/>
      <c r="N202" s="58"/>
    </row>
    <row r="203" spans="2:14" ht="15.75" customHeight="1">
      <c r="B203" s="58"/>
      <c r="C203" s="58"/>
      <c r="D203" s="58"/>
      <c r="E203" s="58"/>
      <c r="F203" s="58"/>
      <c r="G203" s="58"/>
      <c r="H203" s="58"/>
      <c r="I203" s="58"/>
      <c r="J203" s="58"/>
      <c r="K203" s="58"/>
      <c r="L203" s="58"/>
      <c r="M203" s="58"/>
      <c r="N203" s="58"/>
    </row>
    <row r="204" spans="1:14" ht="15.75" customHeight="1">
      <c r="A204" s="98" t="s">
        <v>415</v>
      </c>
      <c r="B204" s="98"/>
      <c r="C204" s="98"/>
      <c r="N204" s="17"/>
    </row>
    <row r="205" spans="1:14" ht="15.75" customHeight="1">
      <c r="A205" s="99" t="str">
        <f>A153</f>
        <v>26870 D</v>
      </c>
      <c r="B205" s="99"/>
      <c r="C205" s="99"/>
      <c r="N205" s="57" t="s">
        <v>416</v>
      </c>
    </row>
    <row r="206" spans="2:14" ht="15.75" customHeight="1">
      <c r="B206" s="58"/>
      <c r="C206" s="58"/>
      <c r="D206" s="58"/>
      <c r="E206" s="58"/>
      <c r="F206" s="58"/>
      <c r="G206" s="58"/>
      <c r="H206" s="58"/>
      <c r="I206" s="58"/>
      <c r="J206" s="58"/>
      <c r="K206" s="58"/>
      <c r="L206" s="58"/>
      <c r="M206" s="58"/>
      <c r="N206" s="58"/>
    </row>
    <row r="207" spans="2:14" ht="15.75" customHeight="1">
      <c r="B207" s="58"/>
      <c r="C207" s="58"/>
      <c r="D207" s="58"/>
      <c r="E207" s="58"/>
      <c r="F207" s="58"/>
      <c r="G207" s="58"/>
      <c r="H207" s="58"/>
      <c r="I207" s="58"/>
      <c r="J207" s="58"/>
      <c r="K207" s="58"/>
      <c r="L207" s="58"/>
      <c r="M207" s="58"/>
      <c r="N207" s="58"/>
    </row>
    <row r="208" spans="1:3" ht="15.75" customHeight="1">
      <c r="A208" s="15" t="s">
        <v>417</v>
      </c>
      <c r="B208" s="53" t="s">
        <v>418</v>
      </c>
      <c r="C208" s="53"/>
    </row>
    <row r="209" spans="2:14" ht="15.75" customHeight="1">
      <c r="B209" s="105" t="s">
        <v>419</v>
      </c>
      <c r="C209" s="105"/>
      <c r="D209" s="105"/>
      <c r="E209" s="105"/>
      <c r="F209" s="105"/>
      <c r="G209" s="105"/>
      <c r="H209" s="105"/>
      <c r="I209" s="105"/>
      <c r="J209" s="105"/>
      <c r="K209" s="105"/>
      <c r="L209" s="105"/>
      <c r="M209" s="105"/>
      <c r="N209" s="105"/>
    </row>
    <row r="210" spans="2:14" ht="15.75" customHeight="1">
      <c r="B210" s="105"/>
      <c r="C210" s="105"/>
      <c r="D210" s="105"/>
      <c r="E210" s="105"/>
      <c r="F210" s="105"/>
      <c r="G210" s="105"/>
      <c r="H210" s="105"/>
      <c r="I210" s="105"/>
      <c r="J210" s="105"/>
      <c r="K210" s="105"/>
      <c r="L210" s="105"/>
      <c r="M210" s="105"/>
      <c r="N210" s="105"/>
    </row>
    <row r="211" ht="15.75" customHeight="1">
      <c r="N211" s="56" t="s">
        <v>420</v>
      </c>
    </row>
    <row r="212" spans="2:3" ht="15.75" customHeight="1">
      <c r="B212" s="7" t="s">
        <v>421</v>
      </c>
      <c r="C212" s="7"/>
    </row>
    <row r="213" spans="2:14" ht="15.75" customHeight="1">
      <c r="B213" s="15" t="s">
        <v>422</v>
      </c>
      <c r="N213" s="17"/>
    </row>
    <row r="214" spans="2:14" ht="15.75" customHeight="1">
      <c r="B214" s="61" t="s">
        <v>423</v>
      </c>
      <c r="N214" s="17">
        <v>316</v>
      </c>
    </row>
    <row r="215" spans="2:14" ht="15.75" customHeight="1">
      <c r="B215" s="61" t="s">
        <v>424</v>
      </c>
      <c r="N215" s="17">
        <v>360</v>
      </c>
    </row>
    <row r="216" spans="2:14" ht="12.75" customHeight="1" hidden="1">
      <c r="B216" s="61" t="s">
        <v>425</v>
      </c>
      <c r="N216" s="17"/>
    </row>
    <row r="217" spans="2:14" ht="15.75" customHeight="1">
      <c r="B217" s="61"/>
      <c r="N217" s="17"/>
    </row>
    <row r="218" spans="2:14" ht="15.75" customHeight="1">
      <c r="B218" s="15" t="s">
        <v>426</v>
      </c>
      <c r="N218" s="30">
        <v>73</v>
      </c>
    </row>
    <row r="219" ht="15.75" customHeight="1">
      <c r="N219" s="17"/>
    </row>
    <row r="220" ht="15.75" customHeight="1">
      <c r="N220" s="34">
        <f>SUM(N214:N218)</f>
        <v>749</v>
      </c>
    </row>
    <row r="221" spans="2:14" ht="15.75" customHeight="1">
      <c r="B221" s="15" t="s">
        <v>427</v>
      </c>
      <c r="N221" s="17"/>
    </row>
    <row r="222" spans="10:14" ht="15.75" customHeight="1">
      <c r="J222" s="17"/>
      <c r="K222" s="17"/>
      <c r="L222" s="17"/>
      <c r="M222" s="17"/>
      <c r="N222" s="17"/>
    </row>
    <row r="223" spans="10:14" ht="18" customHeight="1">
      <c r="J223" s="17"/>
      <c r="K223" s="17"/>
      <c r="L223" s="17"/>
      <c r="M223" s="17"/>
      <c r="N223" s="17"/>
    </row>
    <row r="224" spans="1:3" ht="15.75" customHeight="1">
      <c r="A224" s="15" t="s">
        <v>428</v>
      </c>
      <c r="B224" s="53" t="s">
        <v>429</v>
      </c>
      <c r="C224" s="53"/>
    </row>
    <row r="225" ht="15.75" customHeight="1">
      <c r="N225" s="56" t="s">
        <v>430</v>
      </c>
    </row>
    <row r="226" ht="15.75" customHeight="1">
      <c r="N226" s="56" t="s">
        <v>431</v>
      </c>
    </row>
    <row r="227" ht="15.75" customHeight="1">
      <c r="N227" s="56" t="s">
        <v>432</v>
      </c>
    </row>
    <row r="228" ht="15.75" customHeight="1">
      <c r="N228" s="56" t="s">
        <v>433</v>
      </c>
    </row>
    <row r="229" ht="15.75" customHeight="1">
      <c r="N229" s="6" t="s">
        <v>434</v>
      </c>
    </row>
    <row r="230" spans="2:14" ht="15.75" customHeight="1">
      <c r="B230" s="7" t="s">
        <v>435</v>
      </c>
      <c r="N230" s="56" t="s">
        <v>436</v>
      </c>
    </row>
    <row r="231" ht="15.75" customHeight="1">
      <c r="B231" s="15" t="s">
        <v>437</v>
      </c>
    </row>
    <row r="232" ht="15.75" customHeight="1">
      <c r="B232" s="15" t="s">
        <v>438</v>
      </c>
    </row>
    <row r="233" spans="3:14" ht="15.75" customHeight="1">
      <c r="C233" s="15" t="s">
        <v>439</v>
      </c>
      <c r="N233" s="17">
        <v>10018</v>
      </c>
    </row>
    <row r="234" spans="3:14" ht="15.75" customHeight="1">
      <c r="C234" s="15" t="s">
        <v>440</v>
      </c>
      <c r="N234" s="17">
        <v>607</v>
      </c>
    </row>
    <row r="235" spans="3:14" ht="15.75" customHeight="1">
      <c r="C235" s="15" t="s">
        <v>441</v>
      </c>
      <c r="N235" s="17">
        <v>1053</v>
      </c>
    </row>
    <row r="236" spans="3:14" ht="15.75" customHeight="1">
      <c r="C236" s="15" t="s">
        <v>442</v>
      </c>
      <c r="N236" s="30">
        <v>3236</v>
      </c>
    </row>
    <row r="237" ht="20.25" customHeight="1">
      <c r="N237" s="17">
        <f>SUM(N233:N236)</f>
        <v>14914</v>
      </c>
    </row>
    <row r="238" spans="2:14" ht="15.75" customHeight="1">
      <c r="B238" s="15" t="s">
        <v>443</v>
      </c>
      <c r="N238" s="17"/>
    </row>
    <row r="239" spans="3:14" ht="15.75" customHeight="1">
      <c r="C239" s="15" t="s">
        <v>444</v>
      </c>
      <c r="N239" s="30">
        <v>13629</v>
      </c>
    </row>
    <row r="240" ht="15" customHeight="1">
      <c r="N240" s="17"/>
    </row>
    <row r="241" ht="15.75" customHeight="1">
      <c r="N241" s="34">
        <f>N237+N239</f>
        <v>28543</v>
      </c>
    </row>
    <row r="242" ht="15.75" customHeight="1">
      <c r="N242" s="17"/>
    </row>
    <row r="243" ht="15.75" customHeight="1">
      <c r="N243" s="17"/>
    </row>
    <row r="244" ht="15.75" customHeight="1"/>
    <row r="245" ht="15.75" customHeight="1"/>
    <row r="246" spans="1:14" ht="15.75" customHeight="1">
      <c r="A246" s="56"/>
      <c r="B246" s="56"/>
      <c r="C246" s="56"/>
      <c r="N246" s="57"/>
    </row>
    <row r="247" spans="1:14" ht="15.75" customHeight="1">
      <c r="A247" s="56"/>
      <c r="B247" s="56"/>
      <c r="C247" s="56"/>
      <c r="N247" s="57"/>
    </row>
    <row r="248" spans="1:14" ht="15.75" customHeight="1">
      <c r="A248" s="56"/>
      <c r="B248" s="56"/>
      <c r="C248" s="56"/>
      <c r="N248" s="57"/>
    </row>
    <row r="249" spans="1:14" ht="15.75" customHeight="1">
      <c r="A249" s="56"/>
      <c r="B249" s="56"/>
      <c r="C249" s="56"/>
      <c r="N249" s="57"/>
    </row>
    <row r="250" spans="1:14" ht="15.75" customHeight="1">
      <c r="A250" s="56"/>
      <c r="B250" s="56"/>
      <c r="C250" s="56"/>
      <c r="N250" s="57"/>
    </row>
    <row r="251" spans="1:14" ht="15.75" customHeight="1">
      <c r="A251" s="56"/>
      <c r="B251" s="56"/>
      <c r="C251" s="56"/>
      <c r="N251" s="57"/>
    </row>
    <row r="252" spans="1:14" ht="15.75" customHeight="1">
      <c r="A252" s="56"/>
      <c r="B252" s="56"/>
      <c r="C252" s="56"/>
      <c r="N252" s="57"/>
    </row>
    <row r="253" spans="1:14" ht="15.75" customHeight="1">
      <c r="A253" s="98" t="s">
        <v>445</v>
      </c>
      <c r="B253" s="98"/>
      <c r="C253" s="98"/>
      <c r="L253" s="61"/>
      <c r="M253" s="61"/>
      <c r="N253" s="61"/>
    </row>
    <row r="254" spans="1:14" ht="15.75" customHeight="1">
      <c r="A254" s="99" t="str">
        <f>A205</f>
        <v>26870 D</v>
      </c>
      <c r="B254" s="99"/>
      <c r="C254" s="99"/>
      <c r="L254" s="61"/>
      <c r="M254" s="61"/>
      <c r="N254" s="57" t="s">
        <v>446</v>
      </c>
    </row>
    <row r="255" spans="1:14" ht="15.75" customHeight="1">
      <c r="A255" s="56"/>
      <c r="B255" s="56"/>
      <c r="C255" s="56"/>
      <c r="N255" s="57"/>
    </row>
    <row r="256" spans="1:14" ht="15.75" customHeight="1">
      <c r="A256" s="56"/>
      <c r="B256" s="56"/>
      <c r="C256" s="56"/>
      <c r="N256" s="57"/>
    </row>
    <row r="257" spans="1:3" ht="15.75" customHeight="1">
      <c r="A257" s="15" t="s">
        <v>447</v>
      </c>
      <c r="B257" s="53" t="s">
        <v>448</v>
      </c>
      <c r="C257" s="53"/>
    </row>
    <row r="258" spans="2:14" ht="15.75" customHeight="1">
      <c r="B258" s="97" t="s">
        <v>449</v>
      </c>
      <c r="C258" s="97"/>
      <c r="D258" s="97"/>
      <c r="E258" s="97"/>
      <c r="F258" s="97"/>
      <c r="G258" s="97"/>
      <c r="H258" s="97"/>
      <c r="I258" s="97"/>
      <c r="J258" s="97"/>
      <c r="K258" s="97"/>
      <c r="L258" s="97"/>
      <c r="M258" s="97"/>
      <c r="N258" s="97"/>
    </row>
    <row r="259" spans="2:14" ht="15.75" customHeight="1">
      <c r="B259" s="97"/>
      <c r="C259" s="97"/>
      <c r="D259" s="97"/>
      <c r="E259" s="97"/>
      <c r="F259" s="97"/>
      <c r="G259" s="97"/>
      <c r="H259" s="97"/>
      <c r="I259" s="97"/>
      <c r="J259" s="97"/>
      <c r="K259" s="97"/>
      <c r="L259" s="97"/>
      <c r="M259" s="97"/>
      <c r="N259" s="97"/>
    </row>
    <row r="260" spans="2:14" ht="12" customHeight="1">
      <c r="B260" s="58"/>
      <c r="C260" s="58"/>
      <c r="D260" s="58"/>
      <c r="E260" s="58"/>
      <c r="F260" s="58"/>
      <c r="G260" s="58"/>
      <c r="H260" s="58"/>
      <c r="I260" s="58"/>
      <c r="J260" s="58"/>
      <c r="K260" s="58"/>
      <c r="L260" s="58"/>
      <c r="M260" s="58"/>
      <c r="N260" s="58"/>
    </row>
    <row r="261" spans="8:14" ht="15.75" customHeight="1">
      <c r="H261" s="56"/>
      <c r="J261" s="56"/>
      <c r="K261" s="56"/>
      <c r="L261" s="56"/>
      <c r="N261" s="56"/>
    </row>
    <row r="262" spans="8:12" ht="15.75" customHeight="1">
      <c r="H262" s="56"/>
      <c r="J262" s="56" t="s">
        <v>450</v>
      </c>
      <c r="K262" s="56"/>
      <c r="L262" s="56" t="s">
        <v>451</v>
      </c>
    </row>
    <row r="263" spans="8:14" ht="15.75" customHeight="1">
      <c r="H263" s="6"/>
      <c r="J263" s="6" t="s">
        <v>452</v>
      </c>
      <c r="K263" s="56"/>
      <c r="L263" s="6" t="s">
        <v>453</v>
      </c>
      <c r="N263" s="6" t="s">
        <v>454</v>
      </c>
    </row>
    <row r="264" spans="8:14" ht="15.75" customHeight="1">
      <c r="H264" s="56"/>
      <c r="J264" s="56" t="s">
        <v>455</v>
      </c>
      <c r="L264" s="56" t="s">
        <v>456</v>
      </c>
      <c r="N264" s="56" t="s">
        <v>457</v>
      </c>
    </row>
    <row r="265" ht="8.25" customHeight="1">
      <c r="N265" s="56"/>
    </row>
    <row r="266" spans="2:14" ht="15.75" customHeight="1">
      <c r="B266" s="15" t="s">
        <v>458</v>
      </c>
      <c r="H266" s="17"/>
      <c r="I266" s="17"/>
      <c r="J266" s="34">
        <v>34</v>
      </c>
      <c r="K266" s="17"/>
      <c r="L266" s="34">
        <v>140</v>
      </c>
      <c r="M266" s="17"/>
      <c r="N266" s="34">
        <f>SUM(H266:L266)</f>
        <v>174</v>
      </c>
    </row>
    <row r="267" spans="2:14" ht="12.75" customHeight="1" hidden="1">
      <c r="B267" s="15" t="s">
        <v>459</v>
      </c>
      <c r="H267" s="17"/>
      <c r="I267" s="17"/>
      <c r="J267" s="30"/>
      <c r="K267" s="17"/>
      <c r="L267" s="30"/>
      <c r="M267" s="17"/>
      <c r="N267" s="30">
        <f>SUM(H267:L267)</f>
        <v>0</v>
      </c>
    </row>
    <row r="268" spans="8:14" ht="12.75" customHeight="1" hidden="1">
      <c r="H268" s="17"/>
      <c r="I268" s="17"/>
      <c r="J268" s="17"/>
      <c r="K268" s="17"/>
      <c r="L268" s="17"/>
      <c r="M268" s="17"/>
      <c r="N268" s="17"/>
    </row>
    <row r="269" spans="8:14" ht="12.75" customHeight="1" hidden="1">
      <c r="H269" s="17"/>
      <c r="I269" s="17"/>
      <c r="J269" s="34">
        <f>SUM(J266:J268)</f>
        <v>34</v>
      </c>
      <c r="K269" s="17"/>
      <c r="L269" s="34">
        <f>SUM(L266:L268)</f>
        <v>140</v>
      </c>
      <c r="M269" s="17"/>
      <c r="N269" s="34">
        <f>SUM(N266:N268)</f>
        <v>174</v>
      </c>
    </row>
    <row r="270" spans="12:14" ht="15.75">
      <c r="L270" s="17"/>
      <c r="M270" s="17"/>
      <c r="N270" s="17"/>
    </row>
    <row r="271" spans="1:14" ht="15.75" customHeight="1">
      <c r="A271" s="15" t="s">
        <v>460</v>
      </c>
      <c r="B271" s="53" t="s">
        <v>461</v>
      </c>
      <c r="C271" s="56"/>
      <c r="L271" s="17"/>
      <c r="M271" s="17"/>
      <c r="N271" s="17"/>
    </row>
    <row r="272" spans="2:14" ht="15.75" customHeight="1">
      <c r="B272" s="15" t="s">
        <v>462</v>
      </c>
      <c r="C272" s="56"/>
      <c r="L272" s="17"/>
      <c r="M272" s="17"/>
      <c r="N272" s="17"/>
    </row>
    <row r="273" spans="3:14" ht="15.75" customHeight="1">
      <c r="C273" s="56"/>
      <c r="L273" s="17"/>
      <c r="M273" s="17"/>
      <c r="N273" s="17"/>
    </row>
    <row r="274" spans="1:14" ht="15.75" customHeight="1">
      <c r="A274" s="61" t="s">
        <v>463</v>
      </c>
      <c r="B274" s="59" t="s">
        <v>464</v>
      </c>
      <c r="C274" s="59"/>
      <c r="D274" s="71"/>
      <c r="E274" s="71"/>
      <c r="F274" s="71"/>
      <c r="G274" s="71"/>
      <c r="H274" s="71"/>
      <c r="I274" s="71"/>
      <c r="J274" s="71"/>
      <c r="K274" s="71"/>
      <c r="L274" s="71"/>
      <c r="M274" s="71"/>
      <c r="N274" s="71"/>
    </row>
    <row r="275" spans="1:14" ht="15.75" customHeight="1">
      <c r="A275" s="61"/>
      <c r="B275" s="86" t="s">
        <v>465</v>
      </c>
      <c r="C275" s="86"/>
      <c r="D275" s="86"/>
      <c r="E275" s="86"/>
      <c r="F275" s="86"/>
      <c r="G275" s="86"/>
      <c r="H275" s="86"/>
      <c r="I275" s="86"/>
      <c r="J275" s="86"/>
      <c r="K275" s="86"/>
      <c r="L275" s="86"/>
      <c r="M275" s="86"/>
      <c r="N275" s="86"/>
    </row>
    <row r="276" spans="1:14" ht="15.75" customHeight="1">
      <c r="A276" s="61"/>
      <c r="B276" s="86"/>
      <c r="C276" s="86"/>
      <c r="D276" s="86"/>
      <c r="E276" s="86"/>
      <c r="F276" s="86"/>
      <c r="G276" s="86"/>
      <c r="H276" s="86"/>
      <c r="I276" s="86"/>
      <c r="J276" s="86"/>
      <c r="K276" s="86"/>
      <c r="L276" s="86"/>
      <c r="M276" s="86"/>
      <c r="N276" s="86"/>
    </row>
    <row r="277" spans="2:14" ht="15.75" customHeight="1">
      <c r="B277" s="86"/>
      <c r="C277" s="86"/>
      <c r="D277" s="86"/>
      <c r="E277" s="86"/>
      <c r="F277" s="86"/>
      <c r="G277" s="86"/>
      <c r="H277" s="86"/>
      <c r="I277" s="86"/>
      <c r="J277" s="86"/>
      <c r="K277" s="86"/>
      <c r="L277" s="86"/>
      <c r="M277" s="86"/>
      <c r="N277" s="86"/>
    </row>
    <row r="278" spans="2:14" ht="14.25" customHeight="1">
      <c r="B278" s="16"/>
      <c r="C278" s="16"/>
      <c r="D278" s="16"/>
      <c r="E278" s="16"/>
      <c r="F278" s="16"/>
      <c r="G278" s="16"/>
      <c r="H278" s="16"/>
      <c r="I278" s="16"/>
      <c r="J278" s="16"/>
      <c r="K278" s="16"/>
      <c r="L278" s="16"/>
      <c r="M278" s="16"/>
      <c r="N278" s="16"/>
    </row>
    <row r="279" spans="2:14" ht="15.75" customHeight="1">
      <c r="B279" s="86" t="s">
        <v>466</v>
      </c>
      <c r="C279" s="86"/>
      <c r="D279" s="86"/>
      <c r="E279" s="86"/>
      <c r="F279" s="86"/>
      <c r="G279" s="86"/>
      <c r="H279" s="86"/>
      <c r="I279" s="86"/>
      <c r="J279" s="86"/>
      <c r="K279" s="86"/>
      <c r="L279" s="86"/>
      <c r="M279" s="86"/>
      <c r="N279" s="86"/>
    </row>
    <row r="280" spans="2:14" ht="15.75" customHeight="1">
      <c r="B280" s="86"/>
      <c r="C280" s="86"/>
      <c r="D280" s="86"/>
      <c r="E280" s="86"/>
      <c r="F280" s="86"/>
      <c r="G280" s="86"/>
      <c r="H280" s="86"/>
      <c r="I280" s="86"/>
      <c r="J280" s="86"/>
      <c r="K280" s="86"/>
      <c r="L280" s="86"/>
      <c r="M280" s="86"/>
      <c r="N280" s="86"/>
    </row>
    <row r="281" spans="2:14" ht="15.75" customHeight="1">
      <c r="B281" s="16"/>
      <c r="C281" s="16"/>
      <c r="D281" s="16"/>
      <c r="E281" s="16"/>
      <c r="F281" s="16"/>
      <c r="G281" s="16"/>
      <c r="H281" s="16"/>
      <c r="I281" s="16"/>
      <c r="J281" s="16"/>
      <c r="K281" s="16"/>
      <c r="L281" s="56" t="s">
        <v>467</v>
      </c>
      <c r="M281" s="56"/>
      <c r="N281" s="56" t="s">
        <v>468</v>
      </c>
    </row>
    <row r="282" spans="2:14" ht="15.75" customHeight="1">
      <c r="B282" s="16"/>
      <c r="C282" s="16"/>
      <c r="D282" s="16"/>
      <c r="E282" s="16"/>
      <c r="F282" s="16"/>
      <c r="G282" s="16"/>
      <c r="H282" s="16"/>
      <c r="I282" s="16"/>
      <c r="J282" s="16"/>
      <c r="K282" s="16"/>
      <c r="L282" s="56" t="s">
        <v>469</v>
      </c>
      <c r="M282" s="56"/>
      <c r="N282" s="56" t="s">
        <v>470</v>
      </c>
    </row>
    <row r="283" spans="2:14" ht="15.75" customHeight="1">
      <c r="B283" s="16"/>
      <c r="C283" s="16"/>
      <c r="D283" s="16"/>
      <c r="E283" s="16"/>
      <c r="F283" s="16"/>
      <c r="G283" s="16"/>
      <c r="H283" s="16"/>
      <c r="I283" s="16"/>
      <c r="J283" s="16"/>
      <c r="K283" s="16"/>
      <c r="L283" s="56" t="s">
        <v>471</v>
      </c>
      <c r="M283" s="56"/>
      <c r="N283" s="56" t="s">
        <v>472</v>
      </c>
    </row>
    <row r="284" spans="2:14" ht="15.75" customHeight="1">
      <c r="B284" s="16"/>
      <c r="C284" s="16"/>
      <c r="D284" s="16"/>
      <c r="E284" s="16"/>
      <c r="F284" s="16"/>
      <c r="G284" s="16"/>
      <c r="H284" s="16"/>
      <c r="I284" s="16"/>
      <c r="J284" s="16"/>
      <c r="K284" s="16"/>
      <c r="L284" s="56" t="s">
        <v>473</v>
      </c>
      <c r="M284" s="56"/>
      <c r="N284" s="56" t="s">
        <v>474</v>
      </c>
    </row>
    <row r="285" spans="2:14" ht="15.75" customHeight="1">
      <c r="B285" s="16"/>
      <c r="C285" s="16"/>
      <c r="D285" s="16"/>
      <c r="E285" s="16"/>
      <c r="F285" s="16"/>
      <c r="G285" s="16"/>
      <c r="H285" s="16"/>
      <c r="I285" s="16"/>
      <c r="J285" s="16"/>
      <c r="K285" s="16"/>
      <c r="L285" s="6" t="s">
        <v>475</v>
      </c>
      <c r="M285" s="6"/>
      <c r="N285" s="6" t="str">
        <f>L285</f>
        <v>30 Apr 2006</v>
      </c>
    </row>
    <row r="286" spans="2:14" ht="15.75" customHeight="1">
      <c r="B286" s="71" t="s">
        <v>476</v>
      </c>
      <c r="C286" s="16"/>
      <c r="D286" s="16"/>
      <c r="E286" s="16"/>
      <c r="F286" s="16"/>
      <c r="G286" s="16"/>
      <c r="H286" s="16"/>
      <c r="I286" s="16"/>
      <c r="J286" s="16"/>
      <c r="K286" s="16"/>
      <c r="L286" s="56" t="s">
        <v>477</v>
      </c>
      <c r="M286" s="56"/>
      <c r="N286" s="56" t="s">
        <v>478</v>
      </c>
    </row>
    <row r="287" spans="3:14" ht="9.75" customHeight="1">
      <c r="C287" s="16"/>
      <c r="D287" s="16"/>
      <c r="E287" s="16"/>
      <c r="F287" s="16"/>
      <c r="G287" s="16"/>
      <c r="H287" s="16"/>
      <c r="I287" s="16"/>
      <c r="J287" s="16"/>
      <c r="K287" s="16"/>
      <c r="L287" s="56"/>
      <c r="M287" s="56"/>
      <c r="N287" s="56"/>
    </row>
    <row r="288" spans="2:14" ht="15.75" customHeight="1">
      <c r="B288" s="71" t="s">
        <v>479</v>
      </c>
      <c r="C288" s="16"/>
      <c r="D288" s="16"/>
      <c r="E288" s="16"/>
      <c r="F288" s="16"/>
      <c r="G288" s="16"/>
      <c r="H288" s="16"/>
      <c r="I288" s="16"/>
      <c r="J288" s="16"/>
      <c r="K288" s="16"/>
      <c r="L288" s="17"/>
      <c r="M288" s="17"/>
      <c r="N288" s="17"/>
    </row>
    <row r="289" spans="2:14" ht="15.75">
      <c r="B289" s="71" t="s">
        <v>480</v>
      </c>
      <c r="C289" s="16"/>
      <c r="D289" s="16"/>
      <c r="E289" s="16"/>
      <c r="F289" s="16"/>
      <c r="G289" s="16"/>
      <c r="H289" s="16"/>
      <c r="I289" s="16"/>
      <c r="J289" s="16"/>
      <c r="K289" s="16"/>
      <c r="L289" s="17">
        <v>384</v>
      </c>
      <c r="M289" s="17"/>
      <c r="N289" s="17">
        <v>384</v>
      </c>
    </row>
    <row r="290" spans="2:14" ht="15.75">
      <c r="B290" s="71" t="s">
        <v>481</v>
      </c>
      <c r="C290" s="16"/>
      <c r="D290" s="16"/>
      <c r="E290" s="16"/>
      <c r="F290" s="16"/>
      <c r="G290" s="16"/>
      <c r="H290" s="16"/>
      <c r="I290" s="16"/>
      <c r="J290" s="16"/>
      <c r="K290" s="16"/>
      <c r="L290" s="17">
        <v>-1</v>
      </c>
      <c r="M290" s="17"/>
      <c r="N290" s="17">
        <v>-1</v>
      </c>
    </row>
    <row r="291" spans="2:14" ht="15.75" customHeight="1">
      <c r="B291" s="71"/>
      <c r="C291" s="16"/>
      <c r="D291" s="16"/>
      <c r="E291" s="16"/>
      <c r="F291" s="16"/>
      <c r="G291" s="16"/>
      <c r="H291" s="16"/>
      <c r="I291" s="16"/>
      <c r="J291" s="16"/>
      <c r="K291" s="16"/>
      <c r="L291" s="17"/>
      <c r="M291" s="17"/>
      <c r="N291" s="17"/>
    </row>
    <row r="292" spans="2:14" ht="15.75" customHeight="1">
      <c r="B292" s="71" t="s">
        <v>482</v>
      </c>
      <c r="C292" s="16"/>
      <c r="D292" s="16"/>
      <c r="E292" s="16"/>
      <c r="F292" s="16"/>
      <c r="G292" s="16"/>
      <c r="H292" s="16"/>
      <c r="I292" s="16"/>
      <c r="J292" s="16"/>
      <c r="K292" s="16"/>
      <c r="L292" s="17"/>
      <c r="M292" s="17"/>
      <c r="N292" s="17"/>
    </row>
    <row r="293" spans="2:14" ht="15.75" customHeight="1">
      <c r="B293" s="71" t="s">
        <v>483</v>
      </c>
      <c r="C293" s="16"/>
      <c r="D293" s="16"/>
      <c r="E293" s="16"/>
      <c r="F293" s="16"/>
      <c r="G293" s="16"/>
      <c r="H293" s="16"/>
      <c r="I293" s="16"/>
      <c r="J293" s="16"/>
      <c r="K293" s="16"/>
      <c r="L293" s="17">
        <v>777</v>
      </c>
      <c r="M293" s="17"/>
      <c r="N293" s="17">
        <v>777</v>
      </c>
    </row>
    <row r="294" spans="2:14" ht="15.75" customHeight="1">
      <c r="B294" s="71"/>
      <c r="C294" s="16"/>
      <c r="D294" s="16"/>
      <c r="E294" s="16"/>
      <c r="F294" s="16"/>
      <c r="G294" s="16"/>
      <c r="H294" s="16"/>
      <c r="I294" s="16"/>
      <c r="J294" s="16"/>
      <c r="K294" s="16"/>
      <c r="L294" s="17"/>
      <c r="M294" s="17"/>
      <c r="N294" s="17"/>
    </row>
    <row r="295" spans="2:14" ht="15.75" customHeight="1">
      <c r="B295" s="71" t="s">
        <v>484</v>
      </c>
      <c r="C295" s="16"/>
      <c r="D295" s="16"/>
      <c r="E295" s="16"/>
      <c r="F295" s="16"/>
      <c r="G295" s="16"/>
      <c r="H295" s="16"/>
      <c r="I295" s="16"/>
      <c r="J295" s="16"/>
      <c r="K295" s="16"/>
      <c r="L295" s="8"/>
      <c r="M295" s="8"/>
      <c r="N295" s="8"/>
    </row>
    <row r="296" spans="2:14" ht="15.75" customHeight="1">
      <c r="B296" s="71" t="s">
        <v>485</v>
      </c>
      <c r="C296" s="16"/>
      <c r="D296" s="16"/>
      <c r="E296" s="16"/>
      <c r="F296" s="16"/>
      <c r="G296" s="16"/>
      <c r="H296" s="16"/>
      <c r="I296" s="16"/>
      <c r="J296" s="16"/>
      <c r="K296" s="16"/>
      <c r="L296" s="8">
        <v>-6</v>
      </c>
      <c r="M296" s="8"/>
      <c r="N296" s="8">
        <v>-6</v>
      </c>
    </row>
    <row r="297" spans="2:14" ht="15.75" customHeight="1">
      <c r="B297" s="71"/>
      <c r="C297" s="16"/>
      <c r="D297" s="16"/>
      <c r="E297" s="16"/>
      <c r="F297" s="16"/>
      <c r="G297" s="16"/>
      <c r="H297" s="16"/>
      <c r="I297" s="16"/>
      <c r="J297" s="16"/>
      <c r="K297" s="16"/>
      <c r="L297" s="8"/>
      <c r="M297" s="8"/>
      <c r="N297" s="8"/>
    </row>
    <row r="298" spans="2:14" ht="15.75" customHeight="1">
      <c r="B298" s="71" t="s">
        <v>486</v>
      </c>
      <c r="C298" s="16"/>
      <c r="D298" s="16"/>
      <c r="E298" s="16"/>
      <c r="F298" s="16"/>
      <c r="G298" s="16"/>
      <c r="H298" s="16"/>
      <c r="I298" s="16"/>
      <c r="J298" s="16"/>
      <c r="K298" s="16"/>
      <c r="L298" s="8"/>
      <c r="M298" s="8"/>
      <c r="N298" s="8"/>
    </row>
    <row r="299" spans="2:14" ht="15.75" customHeight="1">
      <c r="B299" s="71" t="s">
        <v>487</v>
      </c>
      <c r="C299" s="16"/>
      <c r="D299" s="16"/>
      <c r="E299" s="16"/>
      <c r="F299" s="16"/>
      <c r="G299" s="16"/>
      <c r="H299" s="16"/>
      <c r="I299" s="16"/>
      <c r="J299" s="16"/>
      <c r="K299" s="16"/>
      <c r="L299" s="8">
        <v>-17</v>
      </c>
      <c r="M299" s="8"/>
      <c r="N299" s="8">
        <v>-17</v>
      </c>
    </row>
    <row r="300" spans="2:14" ht="15.75" customHeight="1">
      <c r="B300" s="71"/>
      <c r="C300" s="16"/>
      <c r="D300" s="16"/>
      <c r="E300" s="16"/>
      <c r="F300" s="16"/>
      <c r="G300" s="16"/>
      <c r="H300" s="16"/>
      <c r="I300" s="16"/>
      <c r="J300" s="16"/>
      <c r="K300" s="16"/>
      <c r="L300" s="8"/>
      <c r="M300" s="8"/>
      <c r="N300" s="8"/>
    </row>
    <row r="301" spans="2:14" ht="15.75" customHeight="1">
      <c r="B301" s="71" t="s">
        <v>488</v>
      </c>
      <c r="C301" s="16"/>
      <c r="D301" s="16"/>
      <c r="E301" s="16"/>
      <c r="F301" s="16"/>
      <c r="G301" s="16"/>
      <c r="H301" s="16"/>
      <c r="I301" s="16"/>
      <c r="J301" s="16"/>
      <c r="K301" s="16"/>
      <c r="L301" s="8"/>
      <c r="M301" s="8"/>
      <c r="N301" s="8"/>
    </row>
    <row r="302" spans="2:14" ht="15.75" customHeight="1">
      <c r="B302" s="71" t="s">
        <v>489</v>
      </c>
      <c r="C302" s="16"/>
      <c r="D302" s="16"/>
      <c r="E302" s="16"/>
      <c r="F302" s="16"/>
      <c r="G302" s="16"/>
      <c r="H302" s="16"/>
      <c r="I302" s="16"/>
      <c r="J302" s="16"/>
      <c r="K302" s="16"/>
      <c r="L302" s="46">
        <v>-34</v>
      </c>
      <c r="M302" s="8"/>
      <c r="N302" s="46">
        <v>-34</v>
      </c>
    </row>
    <row r="303" spans="2:14" ht="15.75" customHeight="1">
      <c r="B303" s="71"/>
      <c r="C303" s="16"/>
      <c r="D303" s="16"/>
      <c r="E303" s="16"/>
      <c r="F303" s="16"/>
      <c r="G303" s="16"/>
      <c r="H303" s="16"/>
      <c r="I303" s="16"/>
      <c r="J303" s="16"/>
      <c r="K303" s="16"/>
      <c r="L303" s="8"/>
      <c r="M303" s="8"/>
      <c r="N303" s="8"/>
    </row>
    <row r="304" spans="2:14" ht="15.75" customHeight="1">
      <c r="B304" s="71"/>
      <c r="C304" s="16"/>
      <c r="D304" s="16"/>
      <c r="E304" s="16"/>
      <c r="F304" s="16"/>
      <c r="G304" s="16"/>
      <c r="H304" s="16"/>
      <c r="I304" s="16"/>
      <c r="J304" s="16"/>
      <c r="K304" s="16"/>
      <c r="L304" s="8"/>
      <c r="M304" s="8"/>
      <c r="N304" s="8"/>
    </row>
    <row r="305" spans="1:14" ht="15.75" customHeight="1">
      <c r="A305" s="98" t="s">
        <v>490</v>
      </c>
      <c r="B305" s="98"/>
      <c r="C305" s="98"/>
      <c r="L305" s="61"/>
      <c r="M305" s="61"/>
      <c r="N305" s="61"/>
    </row>
    <row r="306" spans="1:14" ht="15.75" customHeight="1">
      <c r="A306" s="99" t="str">
        <f>A2</f>
        <v>26870 D</v>
      </c>
      <c r="B306" s="99"/>
      <c r="C306" s="99"/>
      <c r="L306" s="61"/>
      <c r="M306" s="61"/>
      <c r="N306" s="57" t="s">
        <v>491</v>
      </c>
    </row>
    <row r="307" spans="12:14" ht="15.75">
      <c r="L307" s="61"/>
      <c r="M307" s="61"/>
      <c r="N307" s="61"/>
    </row>
    <row r="308" spans="12:14" ht="15.75">
      <c r="L308" s="61"/>
      <c r="M308" s="61"/>
      <c r="N308" s="61"/>
    </row>
    <row r="309" spans="1:14" ht="15.75" customHeight="1">
      <c r="A309" s="59" t="s">
        <v>492</v>
      </c>
      <c r="L309" s="61"/>
      <c r="M309" s="61"/>
      <c r="N309" s="61"/>
    </row>
    <row r="310" spans="1:14" ht="15.75">
      <c r="A310" s="59"/>
      <c r="L310" s="61"/>
      <c r="M310" s="61"/>
      <c r="N310" s="61"/>
    </row>
    <row r="311" spans="1:3" ht="15.75" customHeight="1">
      <c r="A311" s="15" t="s">
        <v>493</v>
      </c>
      <c r="B311" s="53" t="s">
        <v>494</v>
      </c>
      <c r="C311" s="53"/>
    </row>
    <row r="313" spans="8:14" ht="15.75" customHeight="1">
      <c r="H313" s="56" t="s">
        <v>495</v>
      </c>
      <c r="I313" s="56"/>
      <c r="J313" s="56" t="s">
        <v>496</v>
      </c>
      <c r="K313" s="56"/>
      <c r="L313" s="56"/>
      <c r="M313" s="56"/>
      <c r="N313" s="56"/>
    </row>
    <row r="314" spans="8:14" ht="15.75" customHeight="1">
      <c r="H314" s="56" t="s">
        <v>497</v>
      </c>
      <c r="I314" s="56"/>
      <c r="J314" s="56" t="s">
        <v>498</v>
      </c>
      <c r="K314" s="56"/>
      <c r="L314" s="56"/>
      <c r="M314" s="56"/>
      <c r="N314" s="56"/>
    </row>
    <row r="315" spans="8:14" ht="15.75" customHeight="1">
      <c r="H315" s="56" t="s">
        <v>499</v>
      </c>
      <c r="I315" s="56"/>
      <c r="J315" s="56" t="s">
        <v>500</v>
      </c>
      <c r="K315" s="56"/>
      <c r="L315" s="56"/>
      <c r="M315" s="56"/>
      <c r="N315" s="56"/>
    </row>
    <row r="316" spans="8:14" ht="15.75" customHeight="1">
      <c r="H316" s="56" t="s">
        <v>501</v>
      </c>
      <c r="I316" s="56"/>
      <c r="J316" s="56" t="str">
        <f>H316</f>
        <v>3 months</v>
      </c>
      <c r="K316" s="56"/>
      <c r="L316" s="56"/>
      <c r="M316" s="56"/>
      <c r="N316" s="56"/>
    </row>
    <row r="317" spans="8:14" ht="15.75" customHeight="1">
      <c r="H317" s="56" t="s">
        <v>502</v>
      </c>
      <c r="I317" s="56"/>
      <c r="J317" s="56" t="s">
        <v>503</v>
      </c>
      <c r="K317" s="56"/>
      <c r="L317" s="56"/>
      <c r="M317" s="56"/>
      <c r="N317" s="56"/>
    </row>
    <row r="318" spans="8:14" ht="15.75" customHeight="1">
      <c r="H318" s="70" t="s">
        <v>504</v>
      </c>
      <c r="I318" s="56"/>
      <c r="J318" s="70" t="s">
        <v>505</v>
      </c>
      <c r="K318" s="6"/>
      <c r="L318" s="101" t="s">
        <v>506</v>
      </c>
      <c r="M318" s="101"/>
      <c r="N318" s="101"/>
    </row>
    <row r="319" spans="8:14" ht="15.75" customHeight="1">
      <c r="H319" s="56" t="s">
        <v>507</v>
      </c>
      <c r="I319" s="56"/>
      <c r="J319" s="56" t="s">
        <v>508</v>
      </c>
      <c r="K319" s="56"/>
      <c r="L319" s="56" t="s">
        <v>509</v>
      </c>
      <c r="M319" s="56"/>
      <c r="N319" s="56" t="s">
        <v>510</v>
      </c>
    </row>
    <row r="321" spans="2:14" ht="15.75" customHeight="1">
      <c r="B321" s="15" t="s">
        <v>511</v>
      </c>
      <c r="H321" s="17">
        <f>GIS!K16</f>
        <v>12454</v>
      </c>
      <c r="I321" s="17"/>
      <c r="J321" s="17">
        <v>13340</v>
      </c>
      <c r="K321" s="17"/>
      <c r="L321" s="17">
        <f>H321-J321</f>
        <v>-886</v>
      </c>
      <c r="M321" s="72"/>
      <c r="N321" s="72">
        <f>L321/J321*100</f>
        <v>-6.64167916041979</v>
      </c>
    </row>
    <row r="322" spans="2:14" ht="15.75" customHeight="1">
      <c r="B322" s="15" t="s">
        <v>512</v>
      </c>
      <c r="H322" s="17">
        <f>GIS!K35</f>
        <v>1691</v>
      </c>
      <c r="I322" s="17"/>
      <c r="J322" s="17">
        <v>1998</v>
      </c>
      <c r="K322" s="17"/>
      <c r="L322" s="17">
        <f>H322-J322</f>
        <v>-307</v>
      </c>
      <c r="M322" s="72"/>
      <c r="N322" s="72">
        <f>L322/J322*100</f>
        <v>-15.365365365365365</v>
      </c>
    </row>
    <row r="323" spans="2:14" ht="15.75" customHeight="1">
      <c r="B323" s="15" t="s">
        <v>513</v>
      </c>
      <c r="H323" s="17">
        <f>GIS!K40</f>
        <v>1660</v>
      </c>
      <c r="I323" s="17"/>
      <c r="J323" s="17">
        <v>1982</v>
      </c>
      <c r="K323" s="17"/>
      <c r="L323" s="17">
        <f>H323-J323</f>
        <v>-322</v>
      </c>
      <c r="M323" s="72"/>
      <c r="N323" s="72">
        <f>L323/J323*100</f>
        <v>-16.246215943491425</v>
      </c>
    </row>
    <row r="324" spans="2:14" ht="15.75" customHeight="1">
      <c r="B324" s="15" t="s">
        <v>514</v>
      </c>
      <c r="H324" s="17">
        <f>GIS!K50</f>
        <v>1449</v>
      </c>
      <c r="I324" s="17"/>
      <c r="J324" s="17">
        <v>1503</v>
      </c>
      <c r="K324" s="17"/>
      <c r="L324" s="17">
        <f>H324-J324</f>
        <v>-54</v>
      </c>
      <c r="M324" s="72"/>
      <c r="N324" s="72">
        <f>L324/J324*100</f>
        <v>-3.592814371257485</v>
      </c>
    </row>
    <row r="325" ht="12.75" customHeight="1" hidden="1">
      <c r="C325" s="15" t="s">
        <v>515</v>
      </c>
    </row>
    <row r="326" ht="15.75">
      <c r="H326" s="65"/>
    </row>
    <row r="327" spans="2:14" ht="19.5" customHeight="1">
      <c r="B327" s="102" t="s">
        <v>516</v>
      </c>
      <c r="C327" s="102"/>
      <c r="D327" s="102"/>
      <c r="E327" s="102"/>
      <c r="F327" s="102"/>
      <c r="G327" s="102"/>
      <c r="H327" s="102"/>
      <c r="I327" s="102"/>
      <c r="J327" s="102"/>
      <c r="K327" s="102"/>
      <c r="L327" s="102"/>
      <c r="M327" s="102"/>
      <c r="N327" s="102"/>
    </row>
    <row r="328" spans="2:14" ht="15" customHeight="1">
      <c r="B328" s="102"/>
      <c r="C328" s="102"/>
      <c r="D328" s="102"/>
      <c r="E328" s="102"/>
      <c r="F328" s="102"/>
      <c r="G328" s="102"/>
      <c r="H328" s="102"/>
      <c r="I328" s="102"/>
      <c r="J328" s="102"/>
      <c r="K328" s="102"/>
      <c r="L328" s="102"/>
      <c r="M328" s="102"/>
      <c r="N328" s="102"/>
    </row>
    <row r="329" spans="2:14" ht="15" customHeight="1">
      <c r="B329" s="102"/>
      <c r="C329" s="102"/>
      <c r="D329" s="102"/>
      <c r="E329" s="102"/>
      <c r="F329" s="102"/>
      <c r="G329" s="102"/>
      <c r="H329" s="102"/>
      <c r="I329" s="102"/>
      <c r="J329" s="102"/>
      <c r="K329" s="102"/>
      <c r="L329" s="102"/>
      <c r="M329" s="102"/>
      <c r="N329" s="102"/>
    </row>
    <row r="330" spans="2:14" ht="15" customHeight="1">
      <c r="B330" s="102"/>
      <c r="C330" s="102"/>
      <c r="D330" s="102"/>
      <c r="E330" s="102"/>
      <c r="F330" s="102"/>
      <c r="G330" s="102"/>
      <c r="H330" s="102"/>
      <c r="I330" s="102"/>
      <c r="J330" s="102"/>
      <c r="K330" s="102"/>
      <c r="L330" s="102"/>
      <c r="M330" s="102"/>
      <c r="N330" s="102"/>
    </row>
    <row r="331" spans="2:14" ht="15" customHeight="1">
      <c r="B331" s="73"/>
      <c r="C331" s="73"/>
      <c r="D331" s="73"/>
      <c r="E331" s="73"/>
      <c r="F331" s="73"/>
      <c r="G331" s="73"/>
      <c r="H331" s="73"/>
      <c r="I331" s="73"/>
      <c r="J331" s="73"/>
      <c r="K331" s="73"/>
      <c r="L331" s="73"/>
      <c r="M331" s="73"/>
      <c r="N331" s="73"/>
    </row>
    <row r="332" spans="2:14" ht="15.75" hidden="1">
      <c r="B332" s="103" t="s">
        <v>517</v>
      </c>
      <c r="C332" s="103"/>
      <c r="D332" s="103"/>
      <c r="E332" s="103"/>
      <c r="F332" s="103"/>
      <c r="G332" s="103"/>
      <c r="H332" s="103"/>
      <c r="I332" s="103"/>
      <c r="J332" s="103"/>
      <c r="K332" s="103"/>
      <c r="L332" s="103"/>
      <c r="M332" s="103"/>
      <c r="N332" s="103"/>
    </row>
    <row r="333" spans="2:14" ht="15.75" hidden="1">
      <c r="B333" s="103"/>
      <c r="C333" s="103"/>
      <c r="D333" s="103"/>
      <c r="E333" s="103"/>
      <c r="F333" s="103"/>
      <c r="G333" s="103"/>
      <c r="H333" s="103"/>
      <c r="I333" s="103"/>
      <c r="J333" s="103"/>
      <c r="K333" s="103"/>
      <c r="L333" s="103"/>
      <c r="M333" s="103"/>
      <c r="N333" s="103"/>
    </row>
    <row r="334" spans="2:14" ht="15.75" hidden="1">
      <c r="B334" s="103"/>
      <c r="C334" s="103"/>
      <c r="D334" s="103"/>
      <c r="E334" s="103"/>
      <c r="F334" s="103"/>
      <c r="G334" s="103"/>
      <c r="H334" s="103"/>
      <c r="I334" s="103"/>
      <c r="J334" s="103"/>
      <c r="K334" s="103"/>
      <c r="L334" s="103"/>
      <c r="M334" s="103"/>
      <c r="N334" s="103"/>
    </row>
    <row r="335" spans="1:14" ht="15.75" customHeight="1">
      <c r="A335" s="15" t="s">
        <v>518</v>
      </c>
      <c r="B335" s="104" t="s">
        <v>519</v>
      </c>
      <c r="C335" s="104"/>
      <c r="D335" s="104"/>
      <c r="E335" s="104"/>
      <c r="F335" s="104"/>
      <c r="G335" s="104"/>
      <c r="H335" s="104"/>
      <c r="I335" s="104"/>
      <c r="J335" s="104"/>
      <c r="K335" s="104"/>
      <c r="L335" s="104"/>
      <c r="M335" s="104"/>
      <c r="N335" s="104"/>
    </row>
    <row r="336" spans="2:14" ht="15.75" customHeight="1">
      <c r="B336" s="104"/>
      <c r="C336" s="104"/>
      <c r="D336" s="104"/>
      <c r="E336" s="104"/>
      <c r="F336" s="104"/>
      <c r="G336" s="104"/>
      <c r="H336" s="104"/>
      <c r="I336" s="104"/>
      <c r="J336" s="104"/>
      <c r="K336" s="104"/>
      <c r="L336" s="104"/>
      <c r="M336" s="104"/>
      <c r="N336" s="104"/>
    </row>
    <row r="337" ht="7.5" customHeight="1"/>
    <row r="338" spans="8:14" ht="15.75" customHeight="1">
      <c r="H338" s="56" t="s">
        <v>520</v>
      </c>
      <c r="I338" s="56"/>
      <c r="J338" s="56" t="s">
        <v>521</v>
      </c>
      <c r="K338" s="56"/>
      <c r="L338" s="56"/>
      <c r="M338" s="56"/>
      <c r="N338" s="56"/>
    </row>
    <row r="339" spans="8:14" ht="15.75" customHeight="1">
      <c r="H339" s="56" t="s">
        <v>522</v>
      </c>
      <c r="I339" s="56"/>
      <c r="J339" s="56" t="s">
        <v>523</v>
      </c>
      <c r="K339" s="56"/>
      <c r="L339" s="56"/>
      <c r="M339" s="56"/>
      <c r="N339" s="56"/>
    </row>
    <row r="340" spans="6:14" ht="15.75" customHeight="1">
      <c r="F340" s="56"/>
      <c r="G340" s="56"/>
      <c r="H340" s="56" t="s">
        <v>524</v>
      </c>
      <c r="I340" s="56"/>
      <c r="J340" s="56" t="s">
        <v>525</v>
      </c>
      <c r="K340" s="56"/>
      <c r="L340" s="56"/>
      <c r="M340" s="56"/>
      <c r="N340" s="56"/>
    </row>
    <row r="341" spans="6:14" ht="15.75" customHeight="1">
      <c r="F341" s="56"/>
      <c r="G341" s="56"/>
      <c r="H341" s="56" t="s">
        <v>526</v>
      </c>
      <c r="I341" s="56"/>
      <c r="J341" s="56" t="s">
        <v>527</v>
      </c>
      <c r="K341" s="56"/>
      <c r="L341" s="56"/>
      <c r="M341" s="56"/>
      <c r="N341" s="56"/>
    </row>
    <row r="342" spans="6:14" ht="15.75" customHeight="1">
      <c r="F342" s="56"/>
      <c r="G342" s="56"/>
      <c r="H342" s="56" t="s">
        <v>528</v>
      </c>
      <c r="I342" s="56"/>
      <c r="J342" s="56" t="s">
        <v>529</v>
      </c>
      <c r="K342" s="56"/>
      <c r="L342" s="56"/>
      <c r="M342" s="56"/>
      <c r="N342" s="56"/>
    </row>
    <row r="343" spans="8:14" ht="15.75" customHeight="1">
      <c r="H343" s="70" t="s">
        <v>530</v>
      </c>
      <c r="I343" s="56"/>
      <c r="J343" s="70" t="s">
        <v>531</v>
      </c>
      <c r="K343" s="6"/>
      <c r="L343" s="101" t="s">
        <v>532</v>
      </c>
      <c r="M343" s="101"/>
      <c r="N343" s="101"/>
    </row>
    <row r="344" spans="8:14" ht="15.75" customHeight="1">
      <c r="H344" s="56" t="s">
        <v>533</v>
      </c>
      <c r="I344" s="56"/>
      <c r="J344" s="56" t="s">
        <v>534</v>
      </c>
      <c r="K344" s="56"/>
      <c r="L344" s="56" t="s">
        <v>535</v>
      </c>
      <c r="M344" s="56"/>
      <c r="N344" s="56" t="s">
        <v>536</v>
      </c>
    </row>
    <row r="346" spans="2:14" ht="15.75" customHeight="1">
      <c r="B346" s="15" t="s">
        <v>537</v>
      </c>
      <c r="H346" s="17">
        <f>GIS!G16</f>
        <v>12454</v>
      </c>
      <c r="I346" s="17"/>
      <c r="J346" s="17">
        <v>12648</v>
      </c>
      <c r="K346" s="17"/>
      <c r="L346" s="17">
        <f>H346-J346</f>
        <v>-194</v>
      </c>
      <c r="M346" s="72"/>
      <c r="N346" s="72">
        <f>L346/J346*100</f>
        <v>-1.5338393421884884</v>
      </c>
    </row>
    <row r="347" spans="2:14" ht="15.75" customHeight="1">
      <c r="B347" s="15" t="s">
        <v>538</v>
      </c>
      <c r="H347" s="17"/>
      <c r="I347" s="17"/>
      <c r="K347" s="17"/>
      <c r="L347" s="17"/>
      <c r="M347" s="72"/>
      <c r="N347" s="72"/>
    </row>
    <row r="348" spans="3:14" ht="15.75" customHeight="1">
      <c r="C348" s="15" t="s">
        <v>539</v>
      </c>
      <c r="H348" s="17">
        <f>GIS!G35</f>
        <v>1691</v>
      </c>
      <c r="I348" s="17"/>
      <c r="J348" s="17">
        <v>1063</v>
      </c>
      <c r="K348" s="17"/>
      <c r="L348" s="17">
        <f>H348-J348</f>
        <v>628</v>
      </c>
      <c r="M348" s="72"/>
      <c r="N348" s="72">
        <f>L348/J348*100</f>
        <v>59.07808090310442</v>
      </c>
    </row>
    <row r="349" spans="2:14" ht="15.75" customHeight="1">
      <c r="B349" s="15" t="s">
        <v>540</v>
      </c>
      <c r="H349" s="17">
        <f>GIS!G40</f>
        <v>1660</v>
      </c>
      <c r="I349" s="17"/>
      <c r="J349" s="17">
        <v>1013</v>
      </c>
      <c r="K349" s="17"/>
      <c r="L349" s="17">
        <f>H349-J349</f>
        <v>647</v>
      </c>
      <c r="M349" s="72"/>
      <c r="N349" s="72">
        <f>L349/J349*100</f>
        <v>63.86969397828233</v>
      </c>
    </row>
    <row r="350" spans="2:14" ht="15.75" customHeight="1">
      <c r="B350" s="15" t="s">
        <v>541</v>
      </c>
      <c r="H350" s="17">
        <f>GIS!G50</f>
        <v>1449</v>
      </c>
      <c r="I350" s="17"/>
      <c r="J350" s="17">
        <v>827</v>
      </c>
      <c r="K350" s="17"/>
      <c r="L350" s="17">
        <f>H350-J350</f>
        <v>622</v>
      </c>
      <c r="M350" s="72"/>
      <c r="N350" s="72">
        <f>L350/J350*100</f>
        <v>75.21160822249094</v>
      </c>
    </row>
    <row r="351" ht="12.75" customHeight="1" hidden="1">
      <c r="C351" s="15" t="s">
        <v>542</v>
      </c>
    </row>
    <row r="352" ht="15.75">
      <c r="A352" s="59"/>
    </row>
    <row r="353" spans="1:14" ht="15.75">
      <c r="A353" s="59"/>
      <c r="B353" s="97" t="s">
        <v>543</v>
      </c>
      <c r="C353" s="97"/>
      <c r="D353" s="97"/>
      <c r="E353" s="97"/>
      <c r="F353" s="97"/>
      <c r="G353" s="97"/>
      <c r="H353" s="97"/>
      <c r="I353" s="97"/>
      <c r="J353" s="97"/>
      <c r="K353" s="97"/>
      <c r="L353" s="97"/>
      <c r="M353" s="97"/>
      <c r="N353" s="97"/>
    </row>
    <row r="354" spans="1:14" ht="15.75">
      <c r="A354" s="59"/>
      <c r="B354" s="97"/>
      <c r="C354" s="97"/>
      <c r="D354" s="97"/>
      <c r="E354" s="97"/>
      <c r="F354" s="97"/>
      <c r="G354" s="97"/>
      <c r="H354" s="97"/>
      <c r="I354" s="97"/>
      <c r="J354" s="97"/>
      <c r="K354" s="97"/>
      <c r="L354" s="97"/>
      <c r="M354" s="97"/>
      <c r="N354" s="97"/>
    </row>
    <row r="355" spans="1:14" ht="15.75">
      <c r="A355" s="59"/>
      <c r="B355" s="97"/>
      <c r="C355" s="97"/>
      <c r="D355" s="97"/>
      <c r="E355" s="97"/>
      <c r="F355" s="97"/>
      <c r="G355" s="97"/>
      <c r="H355" s="97"/>
      <c r="I355" s="97"/>
      <c r="J355" s="97"/>
      <c r="K355" s="97"/>
      <c r="L355" s="97"/>
      <c r="M355" s="97"/>
      <c r="N355" s="97"/>
    </row>
    <row r="356" spans="1:14" ht="15.75">
      <c r="A356" s="59"/>
      <c r="B356" s="58"/>
      <c r="C356" s="58"/>
      <c r="D356" s="58"/>
      <c r="E356" s="58"/>
      <c r="F356" s="58"/>
      <c r="G356" s="58"/>
      <c r="H356" s="58"/>
      <c r="I356" s="58"/>
      <c r="J356" s="58"/>
      <c r="K356" s="58"/>
      <c r="L356" s="58"/>
      <c r="M356" s="58"/>
      <c r="N356" s="58"/>
    </row>
    <row r="357" spans="1:14" ht="15.75">
      <c r="A357" s="59"/>
      <c r="B357" s="58"/>
      <c r="C357" s="58"/>
      <c r="D357" s="58"/>
      <c r="E357" s="58"/>
      <c r="F357" s="58"/>
      <c r="G357" s="58"/>
      <c r="H357" s="58"/>
      <c r="I357" s="58"/>
      <c r="J357" s="58"/>
      <c r="K357" s="58"/>
      <c r="L357" s="58"/>
      <c r="M357" s="58"/>
      <c r="N357" s="58"/>
    </row>
    <row r="358" spans="1:14" ht="15.75">
      <c r="A358" s="59"/>
      <c r="B358" s="58"/>
      <c r="C358" s="58"/>
      <c r="D358" s="58"/>
      <c r="E358" s="58"/>
      <c r="F358" s="58"/>
      <c r="G358" s="58"/>
      <c r="H358" s="58"/>
      <c r="I358" s="58"/>
      <c r="J358" s="58"/>
      <c r="K358" s="58"/>
      <c r="L358" s="58"/>
      <c r="M358" s="58"/>
      <c r="N358" s="58"/>
    </row>
    <row r="359" spans="1:14" ht="15.75" customHeight="1">
      <c r="A359" s="98" t="s">
        <v>544</v>
      </c>
      <c r="B359" s="98"/>
      <c r="C359" s="98"/>
      <c r="L359" s="61"/>
      <c r="M359" s="61"/>
      <c r="N359" s="61"/>
    </row>
    <row r="360" spans="1:14" ht="15.75" customHeight="1">
      <c r="A360" s="99" t="str">
        <f>A462</f>
        <v>26870 D</v>
      </c>
      <c r="B360" s="99"/>
      <c r="C360" s="99"/>
      <c r="L360" s="61"/>
      <c r="M360" s="61"/>
      <c r="N360" s="57" t="s">
        <v>545</v>
      </c>
    </row>
    <row r="361" spans="2:14" ht="15.75" customHeight="1">
      <c r="B361" s="16"/>
      <c r="C361" s="16"/>
      <c r="D361" s="16"/>
      <c r="E361" s="16"/>
      <c r="F361" s="16"/>
      <c r="G361" s="16"/>
      <c r="H361" s="16"/>
      <c r="I361" s="16"/>
      <c r="J361" s="16"/>
      <c r="K361" s="16"/>
      <c r="L361" s="16"/>
      <c r="M361" s="16"/>
      <c r="N361" s="16"/>
    </row>
    <row r="362" spans="2:14" ht="15.75" customHeight="1">
      <c r="B362" s="16"/>
      <c r="C362" s="16"/>
      <c r="D362" s="16"/>
      <c r="E362" s="16"/>
      <c r="F362" s="16"/>
      <c r="G362" s="16"/>
      <c r="H362" s="16"/>
      <c r="I362" s="16"/>
      <c r="J362" s="16"/>
      <c r="K362" s="16"/>
      <c r="L362" s="16"/>
      <c r="M362" s="16"/>
      <c r="N362" s="16"/>
    </row>
    <row r="363" spans="2:14" ht="15.75" customHeight="1">
      <c r="B363" s="16"/>
      <c r="C363" s="16"/>
      <c r="D363" s="16"/>
      <c r="E363" s="16"/>
      <c r="F363" s="16"/>
      <c r="G363" s="16"/>
      <c r="H363" s="16"/>
      <c r="I363" s="16"/>
      <c r="J363" s="16"/>
      <c r="K363" s="16"/>
      <c r="L363" s="16"/>
      <c r="M363" s="16"/>
      <c r="N363" s="16"/>
    </row>
    <row r="364" spans="1:3" ht="15.75" customHeight="1">
      <c r="A364" s="15" t="s">
        <v>546</v>
      </c>
      <c r="B364" s="53" t="s">
        <v>547</v>
      </c>
      <c r="C364" s="53"/>
    </row>
    <row r="365" spans="2:14" ht="15.75">
      <c r="B365" s="97" t="s">
        <v>548</v>
      </c>
      <c r="C365" s="97"/>
      <c r="D365" s="97"/>
      <c r="E365" s="97"/>
      <c r="F365" s="97"/>
      <c r="G365" s="97"/>
      <c r="H365" s="97"/>
      <c r="I365" s="97"/>
      <c r="J365" s="97"/>
      <c r="K365" s="97"/>
      <c r="L365" s="97"/>
      <c r="M365" s="97"/>
      <c r="N365" s="97"/>
    </row>
    <row r="366" spans="2:14" ht="16.5" customHeight="1">
      <c r="B366" s="97"/>
      <c r="C366" s="97"/>
      <c r="D366" s="97"/>
      <c r="E366" s="97"/>
      <c r="F366" s="97"/>
      <c r="G366" s="97"/>
      <c r="H366" s="97"/>
      <c r="I366" s="97"/>
      <c r="J366" s="97"/>
      <c r="K366" s="97"/>
      <c r="L366" s="97"/>
      <c r="M366" s="97"/>
      <c r="N366" s="97"/>
    </row>
    <row r="367" spans="2:14" ht="15.75">
      <c r="B367" s="97"/>
      <c r="C367" s="97"/>
      <c r="D367" s="97"/>
      <c r="E367" s="97"/>
      <c r="F367" s="97"/>
      <c r="G367" s="97"/>
      <c r="H367" s="97"/>
      <c r="I367" s="97"/>
      <c r="J367" s="97"/>
      <c r="K367" s="97"/>
      <c r="L367" s="97"/>
      <c r="M367" s="97"/>
      <c r="N367" s="97"/>
    </row>
    <row r="368" spans="2:14" ht="16.5" customHeight="1">
      <c r="B368" s="58"/>
      <c r="C368" s="58"/>
      <c r="D368" s="58"/>
      <c r="E368" s="58"/>
      <c r="F368" s="58"/>
      <c r="G368" s="58"/>
      <c r="H368" s="58"/>
      <c r="I368" s="58"/>
      <c r="J368" s="58"/>
      <c r="K368" s="58"/>
      <c r="L368" s="58"/>
      <c r="M368" s="58"/>
      <c r="N368" s="58"/>
    </row>
    <row r="369" spans="1:3" ht="15.75" customHeight="1">
      <c r="A369" s="15" t="s">
        <v>549</v>
      </c>
      <c r="B369" s="53" t="s">
        <v>550</v>
      </c>
      <c r="C369" s="53"/>
    </row>
    <row r="370" ht="15.75" customHeight="1">
      <c r="B370" s="15" t="s">
        <v>551</v>
      </c>
    </row>
    <row r="371" ht="15.75" customHeight="1"/>
    <row r="373" spans="1:3" ht="15.75" customHeight="1">
      <c r="A373" s="15" t="s">
        <v>552</v>
      </c>
      <c r="B373" s="53" t="s">
        <v>553</v>
      </c>
      <c r="C373" s="53"/>
    </row>
    <row r="374" spans="12:14" ht="15.75" customHeight="1">
      <c r="L374" s="56" t="s">
        <v>554</v>
      </c>
      <c r="M374" s="56"/>
      <c r="N374" s="56" t="s">
        <v>555</v>
      </c>
    </row>
    <row r="375" spans="12:14" ht="15.75" customHeight="1">
      <c r="L375" s="56" t="s">
        <v>556</v>
      </c>
      <c r="M375" s="56"/>
      <c r="N375" s="56" t="s">
        <v>557</v>
      </c>
    </row>
    <row r="376" spans="12:14" ht="15.75" customHeight="1">
      <c r="L376" s="56" t="s">
        <v>558</v>
      </c>
      <c r="M376" s="56"/>
      <c r="N376" s="56" t="s">
        <v>559</v>
      </c>
    </row>
    <row r="377" spans="12:14" ht="15.75" customHeight="1">
      <c r="L377" s="56" t="s">
        <v>560</v>
      </c>
      <c r="M377" s="56"/>
      <c r="N377" s="56" t="s">
        <v>561</v>
      </c>
    </row>
    <row r="378" spans="12:14" ht="15.75" customHeight="1">
      <c r="L378" s="6" t="s">
        <v>562</v>
      </c>
      <c r="M378" s="6"/>
      <c r="N378" s="6" t="str">
        <f>L378</f>
        <v>30 Apr 2006</v>
      </c>
    </row>
    <row r="379" spans="12:14" ht="15.75" customHeight="1">
      <c r="L379" s="56" t="s">
        <v>563</v>
      </c>
      <c r="M379" s="56"/>
      <c r="N379" s="56" t="s">
        <v>564</v>
      </c>
    </row>
    <row r="380" spans="2:12" ht="15.75" customHeight="1">
      <c r="B380" s="7" t="s">
        <v>565</v>
      </c>
      <c r="C380" s="7"/>
      <c r="L380" s="65"/>
    </row>
    <row r="381" spans="2:14" ht="15.75" customHeight="1">
      <c r="B381" s="15" t="s">
        <v>566</v>
      </c>
      <c r="L381" s="65"/>
      <c r="N381" s="65"/>
    </row>
    <row r="382" spans="2:14" ht="15.75" customHeight="1">
      <c r="B382" s="15" t="s">
        <v>567</v>
      </c>
      <c r="L382" s="30">
        <v>268</v>
      </c>
      <c r="M382" s="17"/>
      <c r="N382" s="30">
        <f>L382</f>
        <v>268</v>
      </c>
    </row>
    <row r="383" spans="2:14" ht="12.75" customHeight="1" hidden="1">
      <c r="B383" s="15" t="s">
        <v>568</v>
      </c>
      <c r="L383" s="17">
        <v>0</v>
      </c>
      <c r="M383" s="17"/>
      <c r="N383" s="17">
        <v>0</v>
      </c>
    </row>
    <row r="384" spans="12:14" ht="12.75" customHeight="1" hidden="1">
      <c r="L384" s="66">
        <f>SUM(L382:L383)</f>
        <v>268</v>
      </c>
      <c r="M384" s="17"/>
      <c r="N384" s="66">
        <f>SUM(N382:N383)</f>
        <v>268</v>
      </c>
    </row>
    <row r="385" spans="12:14" ht="15.75" customHeight="1">
      <c r="L385" s="17"/>
      <c r="M385" s="17"/>
      <c r="N385" s="17"/>
    </row>
    <row r="386" spans="2:14" ht="15.75" customHeight="1">
      <c r="B386" s="15" t="s">
        <v>569</v>
      </c>
      <c r="L386" s="17"/>
      <c r="M386" s="17"/>
      <c r="N386" s="17"/>
    </row>
    <row r="387" spans="2:15" ht="15.75" customHeight="1">
      <c r="B387" s="15" t="s">
        <v>570</v>
      </c>
      <c r="O387" s="65"/>
    </row>
    <row r="388" spans="2:15" ht="15.75" customHeight="1">
      <c r="B388" s="15" t="s">
        <v>571</v>
      </c>
      <c r="J388" s="65"/>
      <c r="L388" s="17">
        <v>-53</v>
      </c>
      <c r="M388" s="17"/>
      <c r="N388" s="17">
        <f>L388</f>
        <v>-53</v>
      </c>
      <c r="O388" s="65"/>
    </row>
    <row r="389" spans="2:15" ht="12.75" customHeight="1" hidden="1">
      <c r="B389" s="15" t="s">
        <v>572</v>
      </c>
      <c r="L389" s="17">
        <v>0</v>
      </c>
      <c r="M389" s="17"/>
      <c r="N389" s="17">
        <v>0</v>
      </c>
      <c r="O389" s="65"/>
    </row>
    <row r="390" spans="2:14" ht="15.75" customHeight="1">
      <c r="B390" s="15" t="s">
        <v>573</v>
      </c>
      <c r="L390" s="30">
        <v>-4</v>
      </c>
      <c r="M390" s="17"/>
      <c r="N390" s="30">
        <v>-4</v>
      </c>
    </row>
    <row r="391" spans="10:14" ht="15.75" customHeight="1">
      <c r="J391" s="63"/>
      <c r="L391" s="66">
        <f>SUM(L388:L390)</f>
        <v>-57</v>
      </c>
      <c r="M391" s="17"/>
      <c r="N391" s="66">
        <f>SUM(N388:N390)</f>
        <v>-57</v>
      </c>
    </row>
    <row r="392" ht="18.75" customHeight="1"/>
    <row r="393" spans="2:14" ht="15.75" customHeight="1">
      <c r="B393" s="15" t="s">
        <v>574</v>
      </c>
      <c r="L393" s="67">
        <f>L384+L391</f>
        <v>211</v>
      </c>
      <c r="N393" s="67">
        <f>N384+N391</f>
        <v>211</v>
      </c>
    </row>
    <row r="394" spans="1:14" ht="15.75" customHeight="1">
      <c r="A394" s="59"/>
      <c r="L394" s="61"/>
      <c r="M394" s="61"/>
      <c r="N394" s="74"/>
    </row>
    <row r="395" spans="1:14" ht="15.75" customHeight="1">
      <c r="A395" s="59"/>
      <c r="B395" s="97" t="s">
        <v>575</v>
      </c>
      <c r="C395" s="97"/>
      <c r="D395" s="97"/>
      <c r="E395" s="97"/>
      <c r="F395" s="97"/>
      <c r="G395" s="97"/>
      <c r="H395" s="97"/>
      <c r="I395" s="97"/>
      <c r="J395" s="97"/>
      <c r="K395" s="97"/>
      <c r="L395" s="97"/>
      <c r="M395" s="97"/>
      <c r="N395" s="97"/>
    </row>
    <row r="396" spans="1:14" ht="15.75" customHeight="1">
      <c r="A396" s="59"/>
      <c r="B396" s="97"/>
      <c r="C396" s="97"/>
      <c r="D396" s="97"/>
      <c r="E396" s="97"/>
      <c r="F396" s="97"/>
      <c r="G396" s="97"/>
      <c r="H396" s="97"/>
      <c r="I396" s="97"/>
      <c r="J396" s="97"/>
      <c r="K396" s="97"/>
      <c r="L396" s="97"/>
      <c r="M396" s="97"/>
      <c r="N396" s="97"/>
    </row>
    <row r="397" spans="1:14" ht="15.75">
      <c r="A397" s="59"/>
      <c r="B397" s="58"/>
      <c r="C397" s="58"/>
      <c r="D397" s="58"/>
      <c r="E397" s="58"/>
      <c r="F397" s="58"/>
      <c r="G397" s="58"/>
      <c r="H397" s="58"/>
      <c r="I397" s="58"/>
      <c r="J397" s="58"/>
      <c r="K397" s="58"/>
      <c r="L397" s="58"/>
      <c r="M397" s="58"/>
      <c r="N397" s="58"/>
    </row>
    <row r="398" spans="2:14" ht="15.75" hidden="1">
      <c r="B398" s="100" t="s">
        <v>576</v>
      </c>
      <c r="C398" s="100"/>
      <c r="D398" s="100"/>
      <c r="E398" s="100"/>
      <c r="F398" s="100"/>
      <c r="G398" s="100"/>
      <c r="H398" s="100"/>
      <c r="I398" s="100"/>
      <c r="J398" s="100"/>
      <c r="K398" s="100"/>
      <c r="L398" s="100"/>
      <c r="M398" s="100"/>
      <c r="N398" s="100"/>
    </row>
    <row r="399" spans="2:14" ht="15.75" hidden="1">
      <c r="B399" s="100"/>
      <c r="C399" s="100"/>
      <c r="D399" s="100"/>
      <c r="E399" s="100"/>
      <c r="F399" s="100"/>
      <c r="G399" s="100"/>
      <c r="H399" s="100"/>
      <c r="I399" s="100"/>
      <c r="J399" s="100"/>
      <c r="K399" s="100"/>
      <c r="L399" s="100"/>
      <c r="M399" s="100"/>
      <c r="N399" s="100"/>
    </row>
    <row r="400" spans="2:14" ht="15.75">
      <c r="B400" s="58"/>
      <c r="C400" s="58"/>
      <c r="D400" s="58"/>
      <c r="E400" s="58"/>
      <c r="F400" s="58"/>
      <c r="G400" s="58"/>
      <c r="H400" s="58"/>
      <c r="I400" s="58"/>
      <c r="J400" s="58"/>
      <c r="K400" s="58"/>
      <c r="L400" s="58"/>
      <c r="M400" s="58"/>
      <c r="N400" s="58"/>
    </row>
    <row r="401" spans="2:14" ht="15.75">
      <c r="B401" s="58"/>
      <c r="C401" s="58"/>
      <c r="D401" s="58"/>
      <c r="E401" s="58"/>
      <c r="F401" s="58"/>
      <c r="G401" s="58"/>
      <c r="H401" s="58"/>
      <c r="I401" s="58"/>
      <c r="J401" s="58"/>
      <c r="K401" s="58"/>
      <c r="L401" s="58"/>
      <c r="M401" s="58"/>
      <c r="N401" s="58"/>
    </row>
    <row r="402" spans="1:2" ht="15.75" customHeight="1">
      <c r="A402" s="15" t="s">
        <v>577</v>
      </c>
      <c r="B402" s="53" t="s">
        <v>578</v>
      </c>
    </row>
    <row r="403" ht="15.75" customHeight="1">
      <c r="B403" s="15" t="s">
        <v>579</v>
      </c>
    </row>
    <row r="404" ht="15.75" customHeight="1"/>
    <row r="405" ht="15.75" customHeight="1"/>
    <row r="406" ht="15.75" customHeight="1"/>
    <row r="412" spans="1:14" ht="15.75" customHeight="1">
      <c r="A412" s="98" t="s">
        <v>580</v>
      </c>
      <c r="B412" s="98"/>
      <c r="C412" s="98"/>
      <c r="L412" s="61"/>
      <c r="M412" s="61"/>
      <c r="N412" s="61"/>
    </row>
    <row r="413" spans="1:14" ht="15.75" customHeight="1">
      <c r="A413" s="99" t="str">
        <f>A306</f>
        <v>26870 D</v>
      </c>
      <c r="B413" s="99"/>
      <c r="C413" s="99"/>
      <c r="L413" s="61"/>
      <c r="M413" s="61"/>
      <c r="N413" s="57" t="s">
        <v>581</v>
      </c>
    </row>
    <row r="414" spans="12:14" ht="15.75" customHeight="1">
      <c r="L414" s="61"/>
      <c r="M414" s="61"/>
      <c r="N414" s="61"/>
    </row>
    <row r="415" spans="12:14" ht="15.75" customHeight="1">
      <c r="L415" s="61"/>
      <c r="M415" s="61"/>
      <c r="N415" s="61"/>
    </row>
    <row r="416" spans="12:14" ht="15.75" customHeight="1">
      <c r="L416" s="61"/>
      <c r="M416" s="61"/>
      <c r="N416" s="61"/>
    </row>
    <row r="417" spans="1:3" ht="15.75" customHeight="1">
      <c r="A417" s="15" t="s">
        <v>582</v>
      </c>
      <c r="B417" s="53" t="s">
        <v>583</v>
      </c>
      <c r="C417" s="53"/>
    </row>
    <row r="418" spans="2:14" ht="15.75" customHeight="1">
      <c r="B418" s="53"/>
      <c r="C418" s="53"/>
      <c r="L418" s="56" t="s">
        <v>584</v>
      </c>
      <c r="M418" s="56"/>
      <c r="N418" s="56" t="s">
        <v>585</v>
      </c>
    </row>
    <row r="419" spans="12:14" ht="15.75" customHeight="1">
      <c r="L419" s="56" t="s">
        <v>586</v>
      </c>
      <c r="M419" s="56"/>
      <c r="N419" s="56" t="s">
        <v>587</v>
      </c>
    </row>
    <row r="420" spans="12:14" ht="15.75" customHeight="1">
      <c r="L420" s="56" t="s">
        <v>588</v>
      </c>
      <c r="M420" s="56"/>
      <c r="N420" s="56" t="s">
        <v>589</v>
      </c>
    </row>
    <row r="421" spans="12:14" ht="15.75" customHeight="1">
      <c r="L421" s="56" t="s">
        <v>590</v>
      </c>
      <c r="M421" s="56"/>
      <c r="N421" s="56" t="s">
        <v>591</v>
      </c>
    </row>
    <row r="422" spans="12:14" ht="15.75" customHeight="1">
      <c r="L422" s="6" t="s">
        <v>592</v>
      </c>
      <c r="M422" s="6"/>
      <c r="N422" s="6" t="str">
        <f>L422</f>
        <v>30 Apr 2006</v>
      </c>
    </row>
    <row r="423" spans="12:14" ht="15.75" customHeight="1">
      <c r="L423" s="56" t="s">
        <v>593</v>
      </c>
      <c r="M423" s="56"/>
      <c r="N423" s="56" t="s">
        <v>594</v>
      </c>
    </row>
    <row r="424" spans="2:14" ht="15.75" customHeight="1">
      <c r="B424" s="15" t="s">
        <v>595</v>
      </c>
      <c r="C424" s="15" t="s">
        <v>596</v>
      </c>
      <c r="D424" s="15" t="s">
        <v>597</v>
      </c>
      <c r="L424" s="75">
        <v>433</v>
      </c>
      <c r="M424" s="75"/>
      <c r="N424" s="75">
        <v>433</v>
      </c>
    </row>
    <row r="425" spans="3:14" ht="15.75" customHeight="1">
      <c r="C425" s="15" t="s">
        <v>598</v>
      </c>
      <c r="D425" s="15" t="s">
        <v>599</v>
      </c>
      <c r="L425" s="75">
        <v>0</v>
      </c>
      <c r="M425" s="75"/>
      <c r="N425" s="75">
        <v>0</v>
      </c>
    </row>
    <row r="426" spans="3:14" ht="15.75" customHeight="1">
      <c r="C426" s="15" t="s">
        <v>600</v>
      </c>
      <c r="D426" s="15" t="s">
        <v>601</v>
      </c>
      <c r="L426" s="75">
        <v>0</v>
      </c>
      <c r="M426" s="75"/>
      <c r="N426" s="75">
        <v>0</v>
      </c>
    </row>
    <row r="427" spans="3:14" ht="15.75" customHeight="1">
      <c r="C427" s="15" t="s">
        <v>602</v>
      </c>
      <c r="D427" s="15" t="s">
        <v>603</v>
      </c>
      <c r="L427" s="75">
        <v>0</v>
      </c>
      <c r="M427" s="75"/>
      <c r="N427" s="75">
        <v>0</v>
      </c>
    </row>
    <row r="428" spans="12:14" ht="15.75" customHeight="1">
      <c r="L428" s="56"/>
      <c r="M428" s="56"/>
      <c r="N428" s="56"/>
    </row>
    <row r="429" spans="2:14" ht="15.75" customHeight="1">
      <c r="B429" s="15" t="s">
        <v>604</v>
      </c>
      <c r="C429" s="97" t="s">
        <v>605</v>
      </c>
      <c r="D429" s="97"/>
      <c r="E429" s="97"/>
      <c r="F429" s="97"/>
      <c r="G429" s="97"/>
      <c r="H429" s="97"/>
      <c r="I429" s="97"/>
      <c r="J429" s="97"/>
      <c r="K429" s="58"/>
      <c r="L429" s="58"/>
      <c r="M429" s="58"/>
      <c r="N429" s="58"/>
    </row>
    <row r="430" spans="3:14" ht="15.75" customHeight="1">
      <c r="C430" s="97"/>
      <c r="D430" s="97"/>
      <c r="E430" s="97"/>
      <c r="F430" s="97"/>
      <c r="G430" s="97"/>
      <c r="H430" s="97"/>
      <c r="I430" s="97"/>
      <c r="J430" s="97"/>
      <c r="K430" s="58"/>
      <c r="L430" s="58"/>
      <c r="M430" s="58"/>
      <c r="N430" s="58"/>
    </row>
    <row r="431" ht="15.75" customHeight="1"/>
    <row r="432" spans="3:14" ht="15.75" customHeight="1">
      <c r="C432" s="15" t="s">
        <v>606</v>
      </c>
      <c r="L432" s="17">
        <v>1410</v>
      </c>
      <c r="M432" s="17"/>
      <c r="N432" s="17">
        <v>1410</v>
      </c>
    </row>
    <row r="433" spans="3:14" ht="15.75" customHeight="1">
      <c r="C433" s="15" t="s">
        <v>607</v>
      </c>
      <c r="L433" s="17">
        <v>1410</v>
      </c>
      <c r="M433" s="17"/>
      <c r="N433" s="17">
        <v>1410</v>
      </c>
    </row>
    <row r="434" spans="3:14" ht="15.75" customHeight="1">
      <c r="C434" s="15" t="s">
        <v>608</v>
      </c>
      <c r="L434" s="34">
        <v>1687</v>
      </c>
      <c r="M434" s="17"/>
      <c r="N434" s="34">
        <v>1687</v>
      </c>
    </row>
    <row r="435" spans="12:14" ht="15.75" customHeight="1">
      <c r="L435" s="17"/>
      <c r="M435" s="17"/>
      <c r="N435" s="17"/>
    </row>
    <row r="436" spans="1:3" ht="15.75" customHeight="1">
      <c r="A436" s="15" t="s">
        <v>609</v>
      </c>
      <c r="B436" s="53" t="s">
        <v>610</v>
      </c>
      <c r="C436" s="53"/>
    </row>
    <row r="437" spans="2:14" ht="15.75" customHeight="1">
      <c r="B437" s="61" t="s">
        <v>611</v>
      </c>
      <c r="C437" s="58"/>
      <c r="D437" s="58"/>
      <c r="E437" s="58"/>
      <c r="F437" s="58"/>
      <c r="G437" s="58"/>
      <c r="H437" s="58"/>
      <c r="I437" s="58"/>
      <c r="J437" s="58"/>
      <c r="K437" s="58"/>
      <c r="L437" s="58"/>
      <c r="M437" s="58"/>
      <c r="N437" s="58"/>
    </row>
    <row r="438" spans="12:14" ht="15.75" customHeight="1">
      <c r="L438" s="61"/>
      <c r="M438" s="61"/>
      <c r="N438" s="61"/>
    </row>
    <row r="439" spans="1:3" ht="15.75" customHeight="1">
      <c r="A439" s="15" t="s">
        <v>612</v>
      </c>
      <c r="B439" s="53" t="s">
        <v>613</v>
      </c>
      <c r="C439" s="53"/>
    </row>
    <row r="440" ht="15.75" customHeight="1">
      <c r="N440" s="6" t="s">
        <v>614</v>
      </c>
    </row>
    <row r="441" ht="15.75" customHeight="1">
      <c r="N441" s="56" t="s">
        <v>615</v>
      </c>
    </row>
    <row r="442" ht="15.75" customHeight="1">
      <c r="B442" s="15" t="s">
        <v>616</v>
      </c>
    </row>
    <row r="443" spans="2:14" ht="15.75" customHeight="1">
      <c r="B443" s="57" t="s">
        <v>617</v>
      </c>
      <c r="C443" s="57"/>
      <c r="D443" s="15" t="s">
        <v>618</v>
      </c>
      <c r="H443" s="15" t="s">
        <v>619</v>
      </c>
      <c r="L443" s="65"/>
      <c r="N443" s="17">
        <v>361</v>
      </c>
    </row>
    <row r="444" spans="4:14" ht="15.75" customHeight="1">
      <c r="D444" s="15" t="s">
        <v>620</v>
      </c>
      <c r="H444" s="15" t="s">
        <v>621</v>
      </c>
      <c r="L444" s="65"/>
      <c r="N444" s="30">
        <v>1793</v>
      </c>
    </row>
    <row r="445" ht="9.75" customHeight="1">
      <c r="N445" s="17"/>
    </row>
    <row r="446" ht="15.75" customHeight="1">
      <c r="N446" s="34">
        <f>N443+N444</f>
        <v>2154</v>
      </c>
    </row>
    <row r="447" ht="15.75" customHeight="1">
      <c r="N447" s="17"/>
    </row>
    <row r="448" spans="2:14" ht="15.75" customHeight="1">
      <c r="B448" s="57" t="s">
        <v>622</v>
      </c>
      <c r="C448" s="57"/>
      <c r="D448" s="15" t="s">
        <v>623</v>
      </c>
      <c r="N448" s="17">
        <f>N446</f>
        <v>2154</v>
      </c>
    </row>
    <row r="449" spans="4:14" ht="15.75" customHeight="1">
      <c r="D449" s="15" t="s">
        <v>624</v>
      </c>
      <c r="N449" s="30">
        <v>0</v>
      </c>
    </row>
    <row r="450" ht="9.75" customHeight="1">
      <c r="N450" s="17"/>
    </row>
    <row r="451" ht="15.75" customHeight="1">
      <c r="N451" s="34">
        <f>N448+N449</f>
        <v>2154</v>
      </c>
    </row>
    <row r="452" spans="2:14" ht="15.75" customHeight="1">
      <c r="B452" s="15" t="s">
        <v>625</v>
      </c>
      <c r="N452" s="17"/>
    </row>
    <row r="453" spans="12:14" ht="15.75" customHeight="1">
      <c r="L453" s="61"/>
      <c r="M453" s="61"/>
      <c r="N453" s="61"/>
    </row>
    <row r="454" spans="12:14" ht="15.75" customHeight="1">
      <c r="L454" s="61"/>
      <c r="M454" s="61"/>
      <c r="N454" s="61"/>
    </row>
    <row r="455" spans="1:3" ht="15.75" customHeight="1">
      <c r="A455" s="15" t="s">
        <v>626</v>
      </c>
      <c r="B455" s="53" t="s">
        <v>627</v>
      </c>
      <c r="C455" s="53"/>
    </row>
    <row r="456" spans="2:14" ht="15.75" customHeight="1">
      <c r="B456" s="97" t="s">
        <v>628</v>
      </c>
      <c r="C456" s="97"/>
      <c r="D456" s="97"/>
      <c r="E456" s="97"/>
      <c r="F456" s="97"/>
      <c r="G456" s="97"/>
      <c r="H456" s="97"/>
      <c r="I456" s="97"/>
      <c r="J456" s="97"/>
      <c r="K456" s="97"/>
      <c r="L456" s="97"/>
      <c r="M456" s="97"/>
      <c r="N456" s="97"/>
    </row>
    <row r="457" spans="2:14" ht="15.75" customHeight="1">
      <c r="B457" s="97"/>
      <c r="C457" s="97"/>
      <c r="D457" s="97"/>
      <c r="E457" s="97"/>
      <c r="F457" s="97"/>
      <c r="G457" s="97"/>
      <c r="H457" s="97"/>
      <c r="I457" s="97"/>
      <c r="J457" s="97"/>
      <c r="K457" s="97"/>
      <c r="L457" s="97"/>
      <c r="M457" s="97"/>
      <c r="N457" s="97"/>
    </row>
    <row r="458" spans="2:14" ht="15.75" customHeight="1">
      <c r="B458" s="58"/>
      <c r="C458" s="58"/>
      <c r="D458" s="58"/>
      <c r="E458" s="58"/>
      <c r="F458" s="58"/>
      <c r="G458" s="58"/>
      <c r="H458" s="58"/>
      <c r="I458" s="58"/>
      <c r="J458" s="58"/>
      <c r="K458" s="58"/>
      <c r="L458" s="58"/>
      <c r="M458" s="58"/>
      <c r="N458" s="58"/>
    </row>
    <row r="459" spans="2:14" ht="15.75" customHeight="1">
      <c r="B459" s="58"/>
      <c r="C459" s="58"/>
      <c r="D459" s="58"/>
      <c r="E459" s="58"/>
      <c r="F459" s="58"/>
      <c r="G459" s="58"/>
      <c r="H459" s="58"/>
      <c r="I459" s="58"/>
      <c r="J459" s="58"/>
      <c r="K459" s="58"/>
      <c r="L459" s="58"/>
      <c r="M459" s="58"/>
      <c r="N459" s="58"/>
    </row>
    <row r="460" spans="2:14" ht="15.75" customHeight="1">
      <c r="B460" s="58"/>
      <c r="C460" s="58"/>
      <c r="D460" s="58"/>
      <c r="E460" s="58"/>
      <c r="F460" s="58"/>
      <c r="G460" s="58"/>
      <c r="H460" s="58"/>
      <c r="I460" s="58"/>
      <c r="J460" s="58"/>
      <c r="K460" s="58"/>
      <c r="L460" s="58"/>
      <c r="M460" s="58"/>
      <c r="N460" s="58"/>
    </row>
    <row r="461" spans="1:14" ht="15.75" customHeight="1">
      <c r="A461" s="98" t="s">
        <v>629</v>
      </c>
      <c r="B461" s="98"/>
      <c r="C461" s="98"/>
      <c r="L461" s="61"/>
      <c r="M461" s="61"/>
      <c r="N461" s="61"/>
    </row>
    <row r="462" spans="1:14" ht="15.75" customHeight="1">
      <c r="A462" s="99" t="str">
        <f>A413</f>
        <v>26870 D</v>
      </c>
      <c r="B462" s="99"/>
      <c r="C462" s="99"/>
      <c r="L462" s="61"/>
      <c r="M462" s="61"/>
      <c r="N462" s="57" t="s">
        <v>630</v>
      </c>
    </row>
    <row r="463" spans="12:14" ht="15.75" customHeight="1">
      <c r="L463" s="61"/>
      <c r="M463" s="61"/>
      <c r="N463" s="61"/>
    </row>
    <row r="464" spans="12:14" ht="15.75">
      <c r="L464" s="61"/>
      <c r="M464" s="61"/>
      <c r="N464" s="61"/>
    </row>
    <row r="465" spans="1:3" ht="15.75" customHeight="1">
      <c r="A465" s="15" t="s">
        <v>631</v>
      </c>
      <c r="B465" s="53" t="s">
        <v>632</v>
      </c>
      <c r="C465" s="53"/>
    </row>
    <row r="466" spans="2:14" ht="15.75">
      <c r="B466" s="97" t="s">
        <v>633</v>
      </c>
      <c r="C466" s="97"/>
      <c r="D466" s="97"/>
      <c r="E466" s="97"/>
      <c r="F466" s="97"/>
      <c r="G466" s="97"/>
      <c r="H466" s="97"/>
      <c r="I466" s="97"/>
      <c r="J466" s="97"/>
      <c r="K466" s="97"/>
      <c r="L466" s="97"/>
      <c r="M466" s="97"/>
      <c r="N466" s="97"/>
    </row>
    <row r="467" spans="2:14" ht="15.75" customHeight="1">
      <c r="B467" s="97"/>
      <c r="C467" s="97"/>
      <c r="D467" s="97"/>
      <c r="E467" s="97"/>
      <c r="F467" s="97"/>
      <c r="G467" s="97"/>
      <c r="H467" s="97"/>
      <c r="I467" s="97"/>
      <c r="J467" s="97"/>
      <c r="K467" s="97"/>
      <c r="L467" s="97"/>
      <c r="M467" s="97"/>
      <c r="N467" s="97"/>
    </row>
    <row r="468" spans="2:14" ht="7.5" customHeight="1">
      <c r="B468" s="58"/>
      <c r="C468" s="58"/>
      <c r="D468" s="58"/>
      <c r="E468" s="58"/>
      <c r="F468" s="58"/>
      <c r="G468" s="58"/>
      <c r="H468" s="58"/>
      <c r="I468" s="58"/>
      <c r="J468" s="58"/>
      <c r="K468" s="58"/>
      <c r="L468" s="58"/>
      <c r="M468" s="58"/>
      <c r="N468" s="58"/>
    </row>
    <row r="469" spans="2:14" ht="15.75" customHeight="1">
      <c r="B469" s="97" t="s">
        <v>634</v>
      </c>
      <c r="C469" s="97"/>
      <c r="D469" s="97"/>
      <c r="E469" s="97"/>
      <c r="F469" s="97"/>
      <c r="G469" s="97"/>
      <c r="H469" s="97"/>
      <c r="I469" s="97"/>
      <c r="J469" s="97"/>
      <c r="K469" s="97"/>
      <c r="L469" s="97"/>
      <c r="M469" s="97"/>
      <c r="N469" s="97"/>
    </row>
    <row r="470" spans="2:14" ht="15.75" customHeight="1">
      <c r="B470" s="97"/>
      <c r="C470" s="97"/>
      <c r="D470" s="97"/>
      <c r="E470" s="97"/>
      <c r="F470" s="97"/>
      <c r="G470" s="97"/>
      <c r="H470" s="97"/>
      <c r="I470" s="97"/>
      <c r="J470" s="97"/>
      <c r="K470" s="97"/>
      <c r="L470" s="97"/>
      <c r="M470" s="97"/>
      <c r="N470" s="97"/>
    </row>
    <row r="471" spans="2:14" ht="15.75" customHeight="1">
      <c r="B471" s="97"/>
      <c r="C471" s="97"/>
      <c r="D471" s="97"/>
      <c r="E471" s="97"/>
      <c r="F471" s="97"/>
      <c r="G471" s="97"/>
      <c r="H471" s="97"/>
      <c r="I471" s="97"/>
      <c r="J471" s="97"/>
      <c r="K471" s="97"/>
      <c r="L471" s="97"/>
      <c r="M471" s="97"/>
      <c r="N471" s="97"/>
    </row>
    <row r="472" spans="2:14" ht="15.75" customHeight="1">
      <c r="B472" s="97"/>
      <c r="C472" s="97"/>
      <c r="D472" s="97"/>
      <c r="E472" s="97"/>
      <c r="F472" s="97"/>
      <c r="G472" s="97"/>
      <c r="H472" s="97"/>
      <c r="I472" s="97"/>
      <c r="J472" s="97"/>
      <c r="K472" s="97"/>
      <c r="L472" s="97"/>
      <c r="M472" s="97"/>
      <c r="N472" s="97"/>
    </row>
    <row r="473" spans="2:14" ht="9" customHeight="1">
      <c r="B473" s="58"/>
      <c r="C473" s="58"/>
      <c r="D473" s="58"/>
      <c r="E473" s="58"/>
      <c r="F473" s="58"/>
      <c r="G473" s="58"/>
      <c r="H473" s="58"/>
      <c r="I473" s="58"/>
      <c r="J473" s="58"/>
      <c r="K473" s="58"/>
      <c r="L473" s="58"/>
      <c r="M473" s="58"/>
      <c r="N473" s="58"/>
    </row>
    <row r="474" spans="2:14" ht="15.75">
      <c r="B474" s="55" t="s">
        <v>635</v>
      </c>
      <c r="C474" s="58"/>
      <c r="D474" s="58"/>
      <c r="E474" s="58"/>
      <c r="F474" s="58"/>
      <c r="G474" s="58"/>
      <c r="H474" s="58"/>
      <c r="I474" s="58"/>
      <c r="J474" s="58"/>
      <c r="K474" s="58"/>
      <c r="L474" s="58"/>
      <c r="M474" s="58"/>
      <c r="N474" s="58"/>
    </row>
    <row r="475" spans="2:14" ht="7.5" customHeight="1">
      <c r="B475" s="58"/>
      <c r="C475" s="58"/>
      <c r="D475" s="58"/>
      <c r="E475" s="58"/>
      <c r="F475" s="58"/>
      <c r="G475" s="58"/>
      <c r="H475" s="58"/>
      <c r="I475" s="58"/>
      <c r="J475" s="58"/>
      <c r="K475" s="58"/>
      <c r="L475" s="58"/>
      <c r="M475" s="58"/>
      <c r="N475" s="58"/>
    </row>
    <row r="476" spans="2:14" ht="15.75" customHeight="1">
      <c r="B476" s="97" t="s">
        <v>636</v>
      </c>
      <c r="C476" s="97"/>
      <c r="D476" s="97"/>
      <c r="E476" s="97"/>
      <c r="F476" s="97"/>
      <c r="G476" s="97"/>
      <c r="H476" s="97"/>
      <c r="I476" s="97"/>
      <c r="J476" s="97"/>
      <c r="K476" s="97"/>
      <c r="L476" s="97"/>
      <c r="M476" s="97"/>
      <c r="N476" s="97"/>
    </row>
    <row r="477" spans="2:14" ht="15.75" customHeight="1">
      <c r="B477" s="97"/>
      <c r="C477" s="97"/>
      <c r="D477" s="97"/>
      <c r="E477" s="97"/>
      <c r="F477" s="97"/>
      <c r="G477" s="97"/>
      <c r="H477" s="97"/>
      <c r="I477" s="97"/>
      <c r="J477" s="97"/>
      <c r="K477" s="97"/>
      <c r="L477" s="97"/>
      <c r="M477" s="97"/>
      <c r="N477" s="97"/>
    </row>
    <row r="478" spans="3:14" ht="15.75" customHeight="1">
      <c r="C478" s="58"/>
      <c r="D478" s="58"/>
      <c r="E478" s="58"/>
      <c r="F478" s="58"/>
      <c r="G478" s="58"/>
      <c r="H478" s="58"/>
      <c r="I478" s="58"/>
      <c r="J478" s="58"/>
      <c r="K478" s="58"/>
      <c r="L478" s="58"/>
      <c r="M478" s="58"/>
      <c r="N478" s="58"/>
    </row>
    <row r="479" spans="1:3" ht="15.75" customHeight="1">
      <c r="A479" s="15" t="s">
        <v>637</v>
      </c>
      <c r="B479" s="53" t="s">
        <v>638</v>
      </c>
      <c r="C479" s="53"/>
    </row>
    <row r="480" spans="2:14" ht="15.75" customHeight="1">
      <c r="B480" s="97" t="s">
        <v>639</v>
      </c>
      <c r="C480" s="97"/>
      <c r="D480" s="97"/>
      <c r="E480" s="97"/>
      <c r="F480" s="97"/>
      <c r="G480" s="97"/>
      <c r="H480" s="97"/>
      <c r="I480" s="97"/>
      <c r="J480" s="97"/>
      <c r="K480" s="97"/>
      <c r="L480" s="97"/>
      <c r="M480" s="97"/>
      <c r="N480" s="97"/>
    </row>
    <row r="481" spans="3:14" ht="15.75" customHeight="1">
      <c r="C481" s="53"/>
      <c r="D481" s="53"/>
      <c r="E481" s="53"/>
      <c r="F481" s="53"/>
      <c r="G481" s="53"/>
      <c r="H481" s="53"/>
      <c r="I481" s="53"/>
      <c r="J481" s="53"/>
      <c r="K481" s="53"/>
      <c r="L481" s="53"/>
      <c r="M481" s="53"/>
      <c r="N481" s="53"/>
    </row>
    <row r="482" spans="1:14" ht="15.75" customHeight="1">
      <c r="A482" s="15" t="s">
        <v>640</v>
      </c>
      <c r="B482" s="53" t="s">
        <v>641</v>
      </c>
      <c r="L482" s="61"/>
      <c r="M482" s="61"/>
      <c r="N482" s="61"/>
    </row>
    <row r="483" spans="3:14" ht="15.75" customHeight="1">
      <c r="C483" s="53"/>
      <c r="H483" s="98" t="s">
        <v>642</v>
      </c>
      <c r="I483" s="98"/>
      <c r="J483" s="98"/>
      <c r="L483" s="98" t="s">
        <v>643</v>
      </c>
      <c r="M483" s="98"/>
      <c r="N483" s="98"/>
    </row>
    <row r="484" spans="8:14" ht="15.75" customHeight="1">
      <c r="H484" s="98" t="s">
        <v>644</v>
      </c>
      <c r="I484" s="98"/>
      <c r="J484" s="98"/>
      <c r="L484" s="98" t="s">
        <v>645</v>
      </c>
      <c r="M484" s="98"/>
      <c r="N484" s="98"/>
    </row>
    <row r="485" spans="8:14" ht="15.75" customHeight="1">
      <c r="H485" s="96" t="s">
        <v>646</v>
      </c>
      <c r="I485" s="96"/>
      <c r="J485" s="96"/>
      <c r="L485" s="96" t="str">
        <f>H485</f>
        <v>30 April</v>
      </c>
      <c r="M485" s="96"/>
      <c r="N485" s="96"/>
    </row>
    <row r="486" spans="2:14" ht="15.75" customHeight="1">
      <c r="B486" s="15" t="s">
        <v>647</v>
      </c>
      <c r="H486" s="6">
        <v>2006</v>
      </c>
      <c r="I486" s="6"/>
      <c r="J486" s="6">
        <v>2005</v>
      </c>
      <c r="K486" s="6"/>
      <c r="L486" s="6">
        <v>2006</v>
      </c>
      <c r="M486" s="6"/>
      <c r="N486" s="6">
        <v>2005</v>
      </c>
    </row>
    <row r="487" spans="2:14" ht="15.75" customHeight="1">
      <c r="B487" s="15" t="s">
        <v>648</v>
      </c>
      <c r="H487" s="56" t="s">
        <v>649</v>
      </c>
      <c r="I487" s="56"/>
      <c r="J487" s="56" t="s">
        <v>650</v>
      </c>
      <c r="K487" s="56"/>
      <c r="L487" s="56" t="s">
        <v>651</v>
      </c>
      <c r="M487" s="56"/>
      <c r="N487" s="56" t="s">
        <v>652</v>
      </c>
    </row>
    <row r="488" spans="9:14" ht="8.25" customHeight="1">
      <c r="I488" s="17"/>
      <c r="J488" s="17"/>
      <c r="K488" s="17"/>
      <c r="L488" s="17"/>
      <c r="M488" s="17"/>
      <c r="N488" s="17"/>
    </row>
    <row r="489" spans="2:14" ht="15.75" customHeight="1">
      <c r="B489" s="15" t="s">
        <v>653</v>
      </c>
      <c r="H489" s="30">
        <f>GIS!G47</f>
        <v>1412</v>
      </c>
      <c r="I489" s="17"/>
      <c r="J489" s="30">
        <f>GIS!I47</f>
        <v>1464</v>
      </c>
      <c r="K489" s="17"/>
      <c r="L489" s="30">
        <f>GIS!K47</f>
        <v>1412</v>
      </c>
      <c r="M489" s="17"/>
      <c r="N489" s="30">
        <f>GIS!M47</f>
        <v>1464</v>
      </c>
    </row>
    <row r="490" spans="9:14" ht="7.5" customHeight="1">
      <c r="I490" s="17"/>
      <c r="J490" s="17"/>
      <c r="K490" s="17"/>
      <c r="L490" s="17"/>
      <c r="M490" s="17"/>
      <c r="N490" s="17"/>
    </row>
    <row r="491" spans="8:14" ht="15.75" customHeight="1">
      <c r="H491" s="56" t="s">
        <v>654</v>
      </c>
      <c r="I491" s="17"/>
      <c r="J491" s="56" t="s">
        <v>655</v>
      </c>
      <c r="K491" s="17"/>
      <c r="L491" s="56" t="s">
        <v>656</v>
      </c>
      <c r="M491" s="17"/>
      <c r="N491" s="56" t="s">
        <v>657</v>
      </c>
    </row>
    <row r="492" spans="2:14" ht="15.75" customHeight="1">
      <c r="B492" s="15" t="s">
        <v>658</v>
      </c>
      <c r="H492" s="17">
        <v>60800000</v>
      </c>
      <c r="I492" s="17"/>
      <c r="J492" s="17">
        <v>60800000</v>
      </c>
      <c r="K492" s="17"/>
      <c r="L492" s="17">
        <f>H492</f>
        <v>60800000</v>
      </c>
      <c r="M492" s="17"/>
      <c r="N492" s="18">
        <f>J492</f>
        <v>60800000</v>
      </c>
    </row>
    <row r="493" spans="12:14" ht="9" customHeight="1">
      <c r="L493" s="61"/>
      <c r="M493" s="61"/>
      <c r="N493" s="61"/>
    </row>
    <row r="494" spans="8:14" ht="15.75" customHeight="1">
      <c r="H494" s="56" t="s">
        <v>659</v>
      </c>
      <c r="I494" s="17"/>
      <c r="J494" s="56" t="s">
        <v>660</v>
      </c>
      <c r="K494" s="17"/>
      <c r="L494" s="56" t="s">
        <v>661</v>
      </c>
      <c r="M494" s="17"/>
      <c r="N494" s="56" t="s">
        <v>662</v>
      </c>
    </row>
    <row r="495" spans="2:14" ht="15.75" customHeight="1">
      <c r="B495" s="15" t="s">
        <v>663</v>
      </c>
      <c r="I495" s="17"/>
      <c r="J495" s="17"/>
      <c r="K495" s="17"/>
      <c r="L495" s="17"/>
      <c r="M495" s="17"/>
      <c r="N495" s="17"/>
    </row>
    <row r="496" spans="2:14" ht="16.5" customHeight="1">
      <c r="B496" s="15" t="s">
        <v>664</v>
      </c>
      <c r="H496" s="39">
        <f>H489/H492*100000</f>
        <v>2.3223684210526314</v>
      </c>
      <c r="I496" s="17"/>
      <c r="J496" s="39">
        <f>J489/J492*100000</f>
        <v>2.4078947368421053</v>
      </c>
      <c r="K496" s="17"/>
      <c r="L496" s="39">
        <f>L489/L492*100000</f>
        <v>2.3223684210526314</v>
      </c>
      <c r="M496" s="17"/>
      <c r="N496" s="39">
        <f>N489/N492*100000</f>
        <v>2.4078947368421053</v>
      </c>
    </row>
    <row r="497" spans="12:14" ht="15.75" customHeight="1">
      <c r="L497" s="61"/>
      <c r="M497" s="61"/>
      <c r="N497" s="76"/>
    </row>
    <row r="498" spans="1:10" ht="15.75" customHeight="1">
      <c r="A498" s="53" t="s">
        <v>665</v>
      </c>
      <c r="J498" s="59"/>
    </row>
    <row r="499" ht="15.75" customHeight="1">
      <c r="A499" s="15" t="s">
        <v>671</v>
      </c>
    </row>
    <row r="501" ht="8.25" customHeight="1"/>
    <row r="502" ht="15.75" customHeight="1">
      <c r="A502" s="15" t="s">
        <v>666</v>
      </c>
    </row>
    <row r="504" ht="9" customHeight="1"/>
    <row r="505" ht="7.5" customHeight="1"/>
    <row r="506" ht="10.5" customHeight="1"/>
    <row r="507" ht="15.75" customHeight="1">
      <c r="A507" s="15" t="s">
        <v>667</v>
      </c>
    </row>
    <row r="508" ht="15.75" customHeight="1">
      <c r="A508" s="15" t="s">
        <v>668</v>
      </c>
    </row>
    <row r="509" ht="11.25" customHeight="1"/>
    <row r="510" ht="15.75" customHeight="1">
      <c r="A510" s="15" t="s">
        <v>669</v>
      </c>
    </row>
    <row r="511" ht="15.75" customHeight="1">
      <c r="A511" s="107" t="s">
        <v>670</v>
      </c>
    </row>
  </sheetData>
  <mergeCells count="63">
    <mergeCell ref="A1:C1"/>
    <mergeCell ref="A2:C2"/>
    <mergeCell ref="A6:N6"/>
    <mergeCell ref="A7:N7"/>
    <mergeCell ref="A9:N9"/>
    <mergeCell ref="A10:N10"/>
    <mergeCell ref="A13:N15"/>
    <mergeCell ref="A18:N20"/>
    <mergeCell ref="B25:N28"/>
    <mergeCell ref="B30:N31"/>
    <mergeCell ref="A49:C49"/>
    <mergeCell ref="A50:C50"/>
    <mergeCell ref="B61:N62"/>
    <mergeCell ref="B65:N67"/>
    <mergeCell ref="B71:N73"/>
    <mergeCell ref="B77:N78"/>
    <mergeCell ref="B86:F87"/>
    <mergeCell ref="A99:C99"/>
    <mergeCell ref="A100:C100"/>
    <mergeCell ref="B107:F108"/>
    <mergeCell ref="A152:C152"/>
    <mergeCell ref="A153:C153"/>
    <mergeCell ref="B158:N160"/>
    <mergeCell ref="J162:N162"/>
    <mergeCell ref="J163:N163"/>
    <mergeCell ref="B188:N189"/>
    <mergeCell ref="A204:C204"/>
    <mergeCell ref="A205:C205"/>
    <mergeCell ref="B209:N210"/>
    <mergeCell ref="A253:C253"/>
    <mergeCell ref="A254:C254"/>
    <mergeCell ref="B258:N259"/>
    <mergeCell ref="B275:N277"/>
    <mergeCell ref="B279:N280"/>
    <mergeCell ref="A305:C305"/>
    <mergeCell ref="A306:C306"/>
    <mergeCell ref="L318:N318"/>
    <mergeCell ref="B327:N330"/>
    <mergeCell ref="B332:N334"/>
    <mergeCell ref="B335:N336"/>
    <mergeCell ref="L343:N343"/>
    <mergeCell ref="B353:N355"/>
    <mergeCell ref="A359:C359"/>
    <mergeCell ref="A360:C360"/>
    <mergeCell ref="B365:N367"/>
    <mergeCell ref="B395:N396"/>
    <mergeCell ref="B398:N399"/>
    <mergeCell ref="A412:C412"/>
    <mergeCell ref="A413:C413"/>
    <mergeCell ref="C429:J430"/>
    <mergeCell ref="B456:N457"/>
    <mergeCell ref="A461:C461"/>
    <mergeCell ref="A462:C462"/>
    <mergeCell ref="B466:N467"/>
    <mergeCell ref="B469:N472"/>
    <mergeCell ref="B476:N477"/>
    <mergeCell ref="H485:J485"/>
    <mergeCell ref="L485:N485"/>
    <mergeCell ref="B480:N480"/>
    <mergeCell ref="H483:J483"/>
    <mergeCell ref="L483:N483"/>
    <mergeCell ref="H484:J484"/>
    <mergeCell ref="L484:N484"/>
  </mergeCells>
  <printOptions/>
  <pageMargins left="0.5" right="0.5" top="0.75" bottom="0.75" header="0.5" footer="0.5"/>
  <pageSetup firstPageNumber="7" useFirstPageNumber="1"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T.C.LIEW</dc:creator>
  <cp:keywords/>
  <dc:description/>
  <cp:lastModifiedBy>Mr Foong</cp:lastModifiedBy>
  <cp:lastPrinted>2006-06-19T07:40:42Z</cp:lastPrinted>
  <dcterms:created xsi:type="dcterms:W3CDTF">2002-11-01T01:28:40Z</dcterms:created>
  <dcterms:modified xsi:type="dcterms:W3CDTF">2006-06-19T07:41:04Z</dcterms:modified>
  <cp:category/>
  <cp:version/>
  <cp:contentType/>
  <cp:contentStatus/>
  <cp:revision>1</cp:revision>
</cp:coreProperties>
</file>